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19416" windowHeight="11016" tabRatio="989"/>
  </bookViews>
  <sheets>
    <sheet name="封面" sheetId="10" r:id="rId1"/>
    <sheet name="目录" sheetId="12" r:id="rId2"/>
    <sheet name="整体绩效自评表" sheetId="4" r:id="rId3"/>
    <sheet name="自评结果汇总表" sheetId="5" r:id="rId4"/>
    <sheet name="1.成品油税费改革资金用于养护维修项目(日常养护维修)" sheetId="14" r:id="rId5"/>
    <sheet name="2.成品油税费改革用于养护工程项目经费" sheetId="13" r:id="rId6"/>
    <sheet name="3.成品油税费改革资金用于业务费" sheetId="16" r:id="rId7"/>
    <sheet name="4.非税收入" sheetId="20" r:id="rId8"/>
    <sheet name="5.政府收费公路养护、修缮及其他支出经费" sheetId="17" r:id="rId9"/>
    <sheet name="6.政府还贷二级公路取消收费后补助资金" sheetId="18" r:id="rId10"/>
    <sheet name="7.车辆购置税收入补助地方支出资金" sheetId="19" r:id="rId11"/>
  </sheets>
  <definedNames>
    <definedName name="_xlnm.Print_Area" localSheetId="1">目录!$A$1:$A$16</definedName>
  </definedNames>
  <calcPr calcId="145621"/>
</workbook>
</file>

<file path=xl/calcChain.xml><?xml version="1.0" encoding="utf-8"?>
<calcChain xmlns="http://schemas.openxmlformats.org/spreadsheetml/2006/main">
  <c r="J25" i="19" l="1"/>
  <c r="G5" i="19"/>
  <c r="E5" i="19"/>
  <c r="D5" i="19"/>
  <c r="J29" i="18"/>
  <c r="J11" i="5" s="1"/>
  <c r="I29" i="18"/>
  <c r="G5" i="18"/>
  <c r="D5" i="18"/>
  <c r="I34" i="17"/>
  <c r="J31" i="17"/>
  <c r="J34" i="17" s="1"/>
  <c r="J10" i="5" s="1"/>
  <c r="J25" i="17"/>
  <c r="G6" i="17"/>
  <c r="G5" i="17" s="1"/>
  <c r="E5" i="17"/>
  <c r="D5" i="17"/>
  <c r="J27" i="20"/>
  <c r="J8" i="5" s="1"/>
  <c r="I27" i="20"/>
  <c r="G7" i="20"/>
  <c r="D7" i="20"/>
  <c r="G6" i="20"/>
  <c r="D6" i="20"/>
  <c r="G5" i="20"/>
  <c r="E5" i="20"/>
  <c r="D5" i="20" s="1"/>
  <c r="J29" i="16"/>
  <c r="I29" i="16"/>
  <c r="G5" i="16"/>
  <c r="E5" i="16"/>
  <c r="D5" i="16"/>
  <c r="I27" i="13"/>
  <c r="J18" i="13"/>
  <c r="J27" i="13" s="1"/>
  <c r="J6" i="5" s="1"/>
  <c r="G6" i="13"/>
  <c r="D6" i="13"/>
  <c r="D5" i="13" s="1"/>
  <c r="G5" i="13"/>
  <c r="E5" i="13"/>
  <c r="I27" i="14"/>
  <c r="G7" i="14"/>
  <c r="D7" i="14"/>
  <c r="G6" i="14"/>
  <c r="D6" i="14"/>
  <c r="E5" i="14"/>
  <c r="G5" i="14" s="1"/>
  <c r="D5" i="14"/>
  <c r="H14" i="5"/>
  <c r="G14" i="5"/>
  <c r="F14" i="5"/>
  <c r="E14" i="5"/>
  <c r="J12" i="5"/>
  <c r="I12" i="5"/>
  <c r="D12" i="5"/>
  <c r="D11" i="5"/>
  <c r="I11" i="5" s="1"/>
  <c r="I10" i="5"/>
  <c r="H10" i="5"/>
  <c r="D10" i="5"/>
  <c r="D8" i="5"/>
  <c r="I8" i="5" s="1"/>
  <c r="J7" i="5"/>
  <c r="D7" i="5"/>
  <c r="I7" i="5" s="1"/>
  <c r="D6" i="5"/>
  <c r="D14" i="5" s="1"/>
  <c r="J5" i="5"/>
  <c r="D5" i="5"/>
  <c r="I5" i="5" s="1"/>
  <c r="H38" i="4"/>
  <c r="E6" i="4"/>
  <c r="C5" i="4"/>
  <c r="C6" i="4" l="1"/>
  <c r="D6" i="4" s="1"/>
  <c r="F6" i="4" s="1"/>
  <c r="I14" i="5"/>
  <c r="I6" i="5"/>
  <c r="D5" i="4"/>
  <c r="E5" i="4" l="1"/>
  <c r="D4" i="4"/>
  <c r="C4" i="4"/>
  <c r="E4" i="4" l="1"/>
  <c r="F4" i="4" s="1"/>
  <c r="F5" i="4"/>
</calcChain>
</file>

<file path=xl/sharedStrings.xml><?xml version="1.0" encoding="utf-8"?>
<sst xmlns="http://schemas.openxmlformats.org/spreadsheetml/2006/main" count="979" uniqueCount="292">
  <si>
    <r>
      <rPr>
        <b/>
        <sz val="36"/>
        <color theme="1"/>
        <rFont val="宋体"/>
        <family val="3"/>
        <charset val="134"/>
        <scheme val="minor"/>
      </rPr>
      <t>2023年度省级预算执行情况绩效自评报表</t>
    </r>
    <r>
      <rPr>
        <b/>
        <sz val="28"/>
        <color theme="1"/>
        <rFont val="宋体"/>
        <family val="3"/>
        <charset val="134"/>
        <scheme val="minor"/>
      </rPr>
      <t xml:space="preserve">
</t>
    </r>
  </si>
  <si>
    <t xml:space="preserve">                                 编报部门（单位公章）：甘肃省嘉峪关公路事业发展中心</t>
  </si>
  <si>
    <t xml:space="preserve">                                 编报日期：2024-06-10</t>
  </si>
  <si>
    <t xml:space="preserve">                                 联系人及电话：甘露17793776067     </t>
  </si>
  <si>
    <t>2023年度省级预算执行情况绩效自评报表目录</t>
  </si>
  <si>
    <t>一、部门自评报告</t>
  </si>
  <si>
    <t>二、部门整体支出自评表</t>
  </si>
  <si>
    <t>三、部门预算项目支出绩效自评结果汇总表</t>
  </si>
  <si>
    <t xml:space="preserve">  1.成品油税费改革资金用于养护工程项目（日常养护维修）绩效自评表</t>
  </si>
  <si>
    <t xml:space="preserve">  2.成品油税费改革用于养护工程项目经费绩效自评表</t>
  </si>
  <si>
    <t xml:space="preserve">  3.成品油税费改革资金用于业务费绩效自评表</t>
  </si>
  <si>
    <t xml:space="preserve">  4.非税收入资金绩效自评表</t>
  </si>
  <si>
    <t xml:space="preserve">  5.路产赔补费资金绩效自评表</t>
  </si>
  <si>
    <t xml:space="preserve">  6.政府收费公路养护、修缮及其他支出经费绩效自评表</t>
  </si>
  <si>
    <t xml:space="preserve">  7.政府还贷二级公路取消收费后补助资金项目绩效自评表</t>
  </si>
  <si>
    <t xml:space="preserve">  8.车辆购置税收入补助地方支出资金项目绩效自评表</t>
  </si>
  <si>
    <t xml:space="preserve">  9.公路建设资金项目绩效自评表</t>
  </si>
  <si>
    <t>四、省对市县转移支付支出绩效自评结果汇总表</t>
  </si>
  <si>
    <t xml:space="preserve">        无</t>
  </si>
  <si>
    <r>
      <rPr>
        <b/>
        <sz val="20"/>
        <color rgb="FF000000"/>
        <rFont val="宋体"/>
        <family val="3"/>
        <charset val="134"/>
      </rPr>
      <t>2023年</t>
    </r>
    <r>
      <rPr>
        <b/>
        <u/>
        <sz val="20"/>
        <color rgb="FF000000"/>
        <rFont val="宋体"/>
        <family val="3"/>
        <charset val="134"/>
      </rPr>
      <t xml:space="preserve"> 甘肃省嘉峪关公路事业发展中心 </t>
    </r>
    <r>
      <rPr>
        <b/>
        <sz val="20"/>
        <color rgb="FF000000"/>
        <rFont val="宋体"/>
        <family val="3"/>
        <charset val="134"/>
      </rPr>
      <t>部门（单位）整体支出绩效自评表</t>
    </r>
  </si>
  <si>
    <t>部门（单位）名称</t>
  </si>
  <si>
    <t>甘肃省嘉峪关公路事业发展中心</t>
  </si>
  <si>
    <t>部门（单位）整体支出
（万元）</t>
  </si>
  <si>
    <t>年初预算数</t>
  </si>
  <si>
    <t>全年预算数（A）</t>
  </si>
  <si>
    <t>实际支出数（B）</t>
  </si>
  <si>
    <t>执行率（B/A）</t>
  </si>
  <si>
    <t>分值</t>
  </si>
  <si>
    <t>得分</t>
  </si>
  <si>
    <t xml:space="preserve">  全年支出</t>
  </si>
  <si>
    <t xml:space="preserve">    其中：基本支出</t>
  </si>
  <si>
    <t>—</t>
  </si>
  <si>
    <t xml:space="preserve">          项目支出</t>
  </si>
  <si>
    <t>年度总体绩效目标完成情况</t>
  </si>
  <si>
    <t>预期目标</t>
  </si>
  <si>
    <t>目标实际完成情况</t>
  </si>
  <si>
    <t>目标1：以公路养护为中心，落实归落工作，不断改善公路通行条件。</t>
  </si>
  <si>
    <t>目标1完成情况：小修保养及大中修工程的实施公路路况分项指标较上年有了显著提升，路域环境整治工程常态化，路域环境明显提升，小修保养质量达标，养护维修工程顺利完成交工验收，达到了为社会公众出行提供方便快捷出行环境的既定目标，群众满意度及职工满意度达到既定目标。</t>
  </si>
  <si>
    <t>目标2：以安全管理、应急保畅、综合管理为基础，稳步提升服务保障和综合管理水平。</t>
  </si>
  <si>
    <t>目标2完成情况：在全省公路系统首次探索引进“智能安全帽”，首次应用“预应力碳板张拉和同步顶升”两项新技术高效处置桥梁突发事件，应用“情景构建”模式开展省级“三特”桥梁突发事件应急处置综合演练，全年无安全事故发生。</t>
  </si>
  <si>
    <t>目标3：以改革创新为动力，有效推进各项工作上升新高度。</t>
  </si>
  <si>
    <t>目标3完成情况：推动技术创新，推动信息化建设。</t>
  </si>
  <si>
    <t>年度绩效指标完成情况</t>
  </si>
  <si>
    <t>一级指标</t>
  </si>
  <si>
    <t>二级指标</t>
  </si>
  <si>
    <t>三级指标</t>
  </si>
  <si>
    <t>年度指标值</t>
  </si>
  <si>
    <t>实际完成值</t>
  </si>
  <si>
    <t>偏差原因分析及改进措施</t>
  </si>
  <si>
    <t>部门管理</t>
  </si>
  <si>
    <t>资金投入</t>
  </si>
  <si>
    <t>基本支出预算执行率</t>
  </si>
  <si>
    <t>项目支出预算执行率</t>
  </si>
  <si>
    <r>
      <rPr>
        <sz val="10.5"/>
        <color rgb="FF000000"/>
        <rFont val="宋体"/>
        <family val="3"/>
        <charset val="134"/>
      </rPr>
      <t>&gt;</t>
    </r>
    <r>
      <rPr>
        <sz val="10.5"/>
        <color indexed="8"/>
        <rFont val="宋体"/>
        <family val="3"/>
        <charset val="134"/>
      </rPr>
      <t>=96%</t>
    </r>
  </si>
  <si>
    <t>“三公经费”控制率</t>
  </si>
  <si>
    <r>
      <rPr>
        <sz val="10.5"/>
        <color rgb="FF000000"/>
        <rFont val="宋体"/>
        <family val="3"/>
        <charset val="134"/>
      </rPr>
      <t>&lt;</t>
    </r>
    <r>
      <rPr>
        <sz val="10.5"/>
        <color indexed="8"/>
        <rFont val="宋体"/>
        <family val="3"/>
        <charset val="134"/>
      </rPr>
      <t>=100%</t>
    </r>
  </si>
  <si>
    <t>结转结余变动率</t>
  </si>
  <si>
    <r>
      <rPr>
        <sz val="10.5"/>
        <color rgb="FF000000"/>
        <rFont val="宋体"/>
        <family val="3"/>
        <charset val="134"/>
      </rPr>
      <t>&lt;</t>
    </r>
    <r>
      <rPr>
        <sz val="10.5"/>
        <color indexed="8"/>
        <rFont val="宋体"/>
        <family val="3"/>
        <charset val="134"/>
      </rPr>
      <t>=5%</t>
    </r>
  </si>
  <si>
    <t>财务管理</t>
  </si>
  <si>
    <t>财务管理制度健全性</t>
  </si>
  <si>
    <t>健全</t>
  </si>
  <si>
    <t>资金使用规范性</t>
  </si>
  <si>
    <t>规范</t>
  </si>
  <si>
    <t>采购管理</t>
  </si>
  <si>
    <t>政府采购规范性</t>
  </si>
  <si>
    <t>资产管理</t>
  </si>
  <si>
    <t>资产管理规范性</t>
  </si>
  <si>
    <t>人员管理</t>
  </si>
  <si>
    <t>在职人员控制率</t>
  </si>
  <si>
    <t>合规</t>
  </si>
  <si>
    <t>重点工作管理</t>
  </si>
  <si>
    <t>重点工作管理制度健全性</t>
  </si>
  <si>
    <t>履职效果</t>
  </si>
  <si>
    <t>部门履职目标</t>
  </si>
  <si>
    <t>养护道路里程（普通干线）</t>
  </si>
  <si>
    <t>383.502公里</t>
  </si>
  <si>
    <t>养护道路里程（高速公路）</t>
  </si>
  <si>
    <t>140.131公里</t>
  </si>
  <si>
    <t>公路养护完成及时性</t>
  </si>
  <si>
    <t>及时</t>
  </si>
  <si>
    <t>因地域性及季节性原因，部分公路养护及公路施工影响行车速度</t>
  </si>
  <si>
    <t>项目成本控制</t>
  </si>
  <si>
    <t>预算指标范围内</t>
  </si>
  <si>
    <t>部门效果目标</t>
  </si>
  <si>
    <t>公路养护实施效果</t>
  </si>
  <si>
    <t>良好</t>
  </si>
  <si>
    <t>交通出行条件</t>
  </si>
  <si>
    <t>因工程施工进行作业区封闭，影响行车速度</t>
  </si>
  <si>
    <t>改善路域环境</t>
  </si>
  <si>
    <t>社会影响</t>
  </si>
  <si>
    <t>单位获奖情况</t>
  </si>
  <si>
    <t>市级以上</t>
  </si>
  <si>
    <t>违法违纪情况</t>
  </si>
  <si>
    <t>无</t>
  </si>
  <si>
    <t>能力建设</t>
  </si>
  <si>
    <t>长效管理</t>
  </si>
  <si>
    <t>中期规划建设完备程度</t>
  </si>
  <si>
    <t>完备</t>
  </si>
  <si>
    <t>组织建设</t>
  </si>
  <si>
    <t>党建工作开展规律性</t>
  </si>
  <si>
    <t>信息化建设情况</t>
  </si>
  <si>
    <t>信息化管理覆盖率</t>
  </si>
  <si>
    <t>内控信息化建设暂未实现互联互通</t>
  </si>
  <si>
    <t>人力资源建设</t>
  </si>
  <si>
    <t>人员培训机制完备性</t>
  </si>
  <si>
    <t>档案管理</t>
  </si>
  <si>
    <t>档案管理完备性</t>
  </si>
  <si>
    <t>服务对象满意度</t>
  </si>
  <si>
    <t>服务对象1的满意度</t>
  </si>
  <si>
    <t>职工满意度</t>
  </si>
  <si>
    <t>&gt;=80%</t>
  </si>
  <si>
    <t>服务对象2的满意度</t>
  </si>
  <si>
    <t>合    计</t>
  </si>
  <si>
    <t>其他需要说明的问题：请在此处简要说明中央和省委巡视、各级审计和财政监督中发现的问题及其所涉及的金额，如没有填无。</t>
  </si>
  <si>
    <t>注： 1.部门（单位）整体支出绩效自评采取打分评价形式，满分为100分，各部门可根据指标的重要程度自主确定各项二、三级指标的权重分值，各项指标得分加总得出该项目绩效自评的总分（中央和省委巡视、各级审计和财政监督中发现问题的酌情扣分），各项指标得分最高不能超过该指标分值上限，原则上一级指标分值统一设置为：预算执行率10分、部门管理指标20分、履职效果指标50分、能力建设指标10分、服务对象满意度指标10分，二、三级指标权重分值由各部门根据指标重要程度、项目实施阶段等因素综合确定。</t>
  </si>
  <si>
    <t xml:space="preserve">     2.部门整体支出绩效自评结果，应根据部门本级和所属单位整体支出自评情况分析汇总形成，对于定量指标，绝对值直接累加计算，相对值按照资金额度加权平均计算；定性指标根据指标完成情况分为：全部或基本达成预期指标、部分达成预期指标并具有一定效果、未达成预期指标且效果较差三档，分别按照100%-80%（含）、80%-60%（含）、60%-0%合理填写完成比例，汇总时以资金额度为权重，对分值加权平均计算。</t>
  </si>
  <si>
    <t>2023年度省级部门预算支出项目绩效自评结果汇总表</t>
  </si>
  <si>
    <t>序号</t>
  </si>
  <si>
    <t>项目名称</t>
  </si>
  <si>
    <t>主管部门</t>
  </si>
  <si>
    <t>项目资金（万元）</t>
  </si>
  <si>
    <t>自评得分</t>
  </si>
  <si>
    <t>备注</t>
  </si>
  <si>
    <t>全年执行数（B）</t>
  </si>
  <si>
    <t>执行率
（B/A）</t>
  </si>
  <si>
    <t>小计</t>
  </si>
  <si>
    <t>当年财政拨款</t>
  </si>
  <si>
    <t>上年结转资金</t>
  </si>
  <si>
    <t>其他资金</t>
  </si>
  <si>
    <t>成品油税费改革资金用于养护工程项目（日常养护维修）</t>
  </si>
  <si>
    <r>
      <rPr>
        <sz val="12"/>
        <rFont val="宋体"/>
        <family val="3"/>
        <charset val="134"/>
      </rPr>
      <t>甘肃省交通运输厅</t>
    </r>
  </si>
  <si>
    <t>成品油税费改革用于养护工程项目经费</t>
  </si>
  <si>
    <t>成品油税费改革资金用于业务费</t>
  </si>
  <si>
    <t>非税收入</t>
  </si>
  <si>
    <t>路产赔补费</t>
  </si>
  <si>
    <t>不涉及</t>
  </si>
  <si>
    <t>政府收费公路养护、修缮及其他支出经费</t>
  </si>
  <si>
    <t>政府还贷二级公路取消收费后补助资金</t>
  </si>
  <si>
    <t>车辆购置税收入补助地方支出资金</t>
  </si>
  <si>
    <t>公路建设</t>
  </si>
  <si>
    <t>合计</t>
  </si>
  <si>
    <t>2023年度部门预算项目支出绩效自评表</t>
  </si>
  <si>
    <t>成品油税费改革资金用于养护维修项目(日常养护维修)</t>
  </si>
  <si>
    <t>甘肃省交通运输厅</t>
  </si>
  <si>
    <t>实施单位</t>
  </si>
  <si>
    <t>甘肃省嘉峪关公路事业发展中心本级（含后勤、试验）</t>
  </si>
  <si>
    <t>年初预算数
（万元）</t>
  </si>
  <si>
    <t>全年预算数（万元）</t>
  </si>
  <si>
    <t>全年执行数（万元）</t>
  </si>
  <si>
    <t>执行率（%）</t>
  </si>
  <si>
    <t>年度资金总额</t>
  </si>
  <si>
    <t>其中：财政拨款</t>
  </si>
  <si>
    <t>-</t>
  </si>
  <si>
    <t xml:space="preserve">     上年结转资金</t>
  </si>
  <si>
    <t xml:space="preserve">     其他资金</t>
  </si>
  <si>
    <t/>
  </si>
  <si>
    <t>年度总体目标</t>
  </si>
  <si>
    <t>实际完成情况</t>
  </si>
  <si>
    <t>2023年度，保障公路养护人员日养护工作正常有序开展，保障员工合法权益，确保职工工资按月及时发放到位，各项津补贴福利按规定的期限和标准落实到位，各项社保按期核定、缴纳；按照规定保障各单位日常办公耗材和各项办公支出；办公用房和办公设施等各项保障支出坚持厉行节约，严格控制；工会经费和福利费等支出按照总工会相关规定执行。年度预算执行率100%。</t>
  </si>
  <si>
    <t>2023年下达成品油税费改革资金用于养护维修项目(日常养护维修)预算资金162.98万元（其中当年财政拨款151.70万元，上年结转资金11.29万元）。2023年燃油税养护人员总体绩效目标完成较好，人员工资及时足额发放，“五险一金”正常缴纳，在相关政策规定允许且有预算支持的情况下，保障了职工福利待遇；职工的办公、生产、生活正常开展和进行；进一步压缩行政管理开支和各种非生产性开支，保证“三公”经费持续下降。按月合理支出，提高了预算执行效率，切实提高了资金使用的安全性、规范性和有效性，各项工作有序开展，执行率100%。</t>
  </si>
  <si>
    <t>绩
效
指
标</t>
  </si>
  <si>
    <t>分值（权重）</t>
  </si>
  <si>
    <t>产出指标</t>
  </si>
  <si>
    <t>数量指标</t>
  </si>
  <si>
    <t>普通干线公路日常养护人员供养数量</t>
  </si>
  <si>
    <t>6人</t>
  </si>
  <si>
    <t>质量指标</t>
  </si>
  <si>
    <t>各项工作达标率</t>
  </si>
  <si>
    <t>=100%</t>
  </si>
  <si>
    <t>100%</t>
  </si>
  <si>
    <t>经费支出合规性</t>
  </si>
  <si>
    <t>时效指标</t>
  </si>
  <si>
    <t>工作及时性</t>
  </si>
  <si>
    <t>工资发放及各项社保缴纳等及时性</t>
  </si>
  <si>
    <t>经费支出时效性</t>
  </si>
  <si>
    <t>成本指标</t>
  </si>
  <si>
    <t>是否存在超预算情况</t>
  </si>
  <si>
    <t>预算执行率</t>
  </si>
  <si>
    <t>交通行业形象提升</t>
  </si>
  <si>
    <t>提升</t>
  </si>
  <si>
    <t>厉行节约要求落实率</t>
  </si>
  <si>
    <t>效益指标</t>
  </si>
  <si>
    <t>经济效益指标</t>
  </si>
  <si>
    <t>对保障各项业务工作正常开展，促进公共服务效率</t>
  </si>
  <si>
    <t>明显</t>
  </si>
  <si>
    <t>社会效益指标</t>
  </si>
  <si>
    <t>职工队伍稳定提升</t>
  </si>
  <si>
    <t>行业整体精神文明建设水平提升</t>
  </si>
  <si>
    <t>生态效益指标</t>
  </si>
  <si>
    <t>办公环境改善程度</t>
  </si>
  <si>
    <t>显著</t>
  </si>
  <si>
    <t>80%</t>
  </si>
  <si>
    <t>总分</t>
  </si>
  <si>
    <t>优秀</t>
  </si>
  <si>
    <t>说明</t>
  </si>
  <si>
    <t>注：1.其他资金包括中央补助、各级财政资金共同投入到同一项目的自有资金、社会资金等。</t>
  </si>
  <si>
    <t xml:space="preserve">    2.绩效自评采取打分评价形式，满分为100分，各部门可根据指标的重要程度自主确定各项三级指标的权重分值，各项指标得分加总得出该项目绩效自评的总分（中央和省委巡视、各级审计和财政监督中发现问题的酌情扣分），各项指标得分最高不能超过该指标分值上限，原则上一级指标分值统一设置为：成本指标20分、产出指标40分、效益指标20分、满意度指标10分、预算资金执行率10分。如有特殊情况，除预算资金执行率外，其他指标权重可作适当调整，但总分应为100分。</t>
  </si>
  <si>
    <t xml:space="preserve">    3.本表资金使用单位按具体项目填报，主管部门按二级项目汇总绩效目标，对于定量指标，绝对值直接累加计算，相对值按照资金额度加权平均计算；定性指标根据指标完成情况分为：全部或基本达成预期指标、部分达成预期指标并具有一定效果、未达成预期指标且效果较差三档，分别按照100%-80%（含）、80%-60%（含）、60%-0%合理填写完成比例。</t>
  </si>
  <si>
    <t>完成国省干线公路小修保养工作，养护质量合格，安全、文明、环保施工符合要求，加大巡查力度，及时清运垃圾。普通国省干线公路优良路率达到75%以上，确保当年国省干线公路基本的日常运营和维护维修，保证国省干线公路运营健康发展。提升公路养护治理能力，保持公路及其沿线设施良好的技术状况，完成年度省养普通干线公路路面及部分桥隧检测工作，出具检测评定报告，为公路养护科学决策提供依据，更好地为公众安全便捷出行提供服务。资料合适齐全，资金及时支付。保持路面整洁平整，行车舒适；标志标线齐全规范，沿线设施完善，绿化美观。使管养公路达到“畅、安、舒、美”的交通环境。</t>
  </si>
  <si>
    <t>2023年，下达成品油税费改革用于养护工程项目经费79.41万元，为当年财政拨款。完成国省干线公路小修保养工作，养护质量合格，安全、文明、环保施工符合要求，小修保养及工程计量资料合适齐全，资金及时支付且执行率100%，不间断加大巡查力度，提升公路养护治理能力，保持公路及其沿线设施良好的技术状况，路面整洁平整且行车舒适，标志标线齐全规范，沿线设施完善，绿化美观，使管养公路达到“畅、安、舒、美”的交通环境。</t>
  </si>
  <si>
    <t>指标得分</t>
  </si>
  <si>
    <t>支持普通国省道公路养护里程</t>
  </si>
  <si>
    <t>=383.50公里</t>
  </si>
  <si>
    <t>383.50公里</t>
  </si>
  <si>
    <t>工作达标率</t>
  </si>
  <si>
    <t>平均MQI</t>
  </si>
  <si>
    <t>&gt;=82</t>
  </si>
  <si>
    <t>平均PQI</t>
  </si>
  <si>
    <t>&gt;=80</t>
  </si>
  <si>
    <t>普通国省干线公路优良路率</t>
  </si>
  <si>
    <t>&gt;=75%</t>
  </si>
  <si>
    <t>因工程施工进行作业区封闭，影响行车速度。下一步将科学制定绕行方案，合理布设作业区，加快施工进度，保证普通干线公路畅通。</t>
  </si>
  <si>
    <t>满意度指标</t>
  </si>
  <si>
    <t>服务对象满意度指标</t>
  </si>
  <si>
    <t>人民群众满意度</t>
  </si>
  <si>
    <t>2023年度，计划完成公路养护相关业务专项，公路养护巡查、数据统计、农村公路督导、应急保障等养护相关工作顺利开展。</t>
  </si>
  <si>
    <t>2023年度，下达成品油税费改革资金用于业务费共计249.37万元，其中燃油税业务费补差70.28万元，农村公路督导帮扶经费10.00万元，养护巡查购置费（3辆）75.00万元，下达“八棵树精神”专项工作经费94.09万元（其中当年财政拨款44.29万元，上年结转资金49.80万元）。机关日常平稳运行，各项工作有序开展，公路养护巡查、公路养护数据统计、农村公路督导等养护相关工作及时开展，开展农村公路督导4次，完成3辆养护巡查车购置工作任务，并完成完成资产入账及资产信息系统更新工作，不断加强八棵树精神的宣传工作，八棵树精神影响力及知晓度持续扩大，为公路行业树立良好品牌文化形象。</t>
  </si>
  <si>
    <t>车辆购置数</t>
  </si>
  <si>
    <t>=3辆</t>
  </si>
  <si>
    <t>3辆</t>
  </si>
  <si>
    <t>农村公路建设项目质量抽检覆盖率</t>
  </si>
  <si>
    <t>统计及年报编制完成率</t>
  </si>
  <si>
    <t>政府采购执行率</t>
  </si>
  <si>
    <t>专项督导工作完成率</t>
  </si>
  <si>
    <t>否</t>
  </si>
  <si>
    <t>非税收入资金</t>
  </si>
  <si>
    <t>通过维修改造，消除安全隐患，恢复房屋安全使用功能，维护国有资产安全完整，减少日常频繁维修形成的资金流失等问题。改善后的办公环境进一步激发职工的工作热情和积极性，提高工作效率，提升单位外部形象。</t>
  </si>
  <si>
    <t>2023年度，下达非税收入返还预算0.6万元，为上年结转资金。根据《甘肃省交通运输厅关于厅机关及部分厅属单位房屋维修项目的批复》（甘交财审函〔2022〕291 号）文件的要求，主要用于镜铁公路段办公楼维修改造项目、镜铁山养管站职工卫生间及活动室维修项评审费用目，预算执行率100%，工程完工率及质量合格率均为100%，经费支出合规，有效保障各项业务工作正常开展，进一步消除安全隐患，办公环境及生活条件显著改善，职工队伍稳定提升。</t>
  </si>
  <si>
    <t>房屋维修改造项目数</t>
  </si>
  <si>
    <t>2处</t>
  </si>
  <si>
    <t>工程完成率</t>
  </si>
  <si>
    <t>工程质量合格率</t>
  </si>
  <si>
    <t>职工群众满意度</t>
  </si>
  <si>
    <t>2023年度，我单位计划开展以下工作：高速公路小修保养养护里程140.13公里。质量合格，安全、文明、环保施工符合要求，加大巡查力度，及时清运垃圾，资料合适齐全，资金及时支付。优良路率和优等路率均达到规定，确保当年高速公路基本的日常运营和维护维修，保证高速公路健康发展。</t>
  </si>
  <si>
    <t>2023年度，下达政府收费公路养护、修缮及其他支出经费585.98万元。总体绩效目标已基本完成，高速公路小修保养养护里程140.13公里，高速公路养护治理能力逐步提升，沿线设施运行良好，完成高速公路小修保养、日常养护、公路巡查、应急处置、养护工程、路域垃圾清理等工作任务，专用设备购置率100%，专用设备入账率100%，高速公路畅通、安全，为大众提高便捷出行环境。</t>
  </si>
  <si>
    <t>设备购置合格率</t>
  </si>
  <si>
    <t>投入资产入账率</t>
  </si>
  <si>
    <t>完成养护大中修项目（项）</t>
  </si>
  <si>
    <t>2项</t>
  </si>
  <si>
    <t>招投标工作完成率</t>
  </si>
  <si>
    <t>&gt;=95%</t>
  </si>
  <si>
    <t>支持高速公路养护里程（公里）</t>
  </si>
  <si>
    <t>=140.13公里</t>
  </si>
  <si>
    <t>140.13公里</t>
  </si>
  <si>
    <t>专用设备购置率</t>
  </si>
  <si>
    <t>专用设备购置数量</t>
  </si>
  <si>
    <t>=6辆/套</t>
  </si>
  <si>
    <t>6辆/套</t>
  </si>
  <si>
    <t>&gt;=93</t>
  </si>
  <si>
    <t>平均MQI未达到既定目标，下一步继续完善高速公路养护施工方案，合理安排预算资金，把有限的资金用在公路养护上来，提升平均MQI数值。</t>
  </si>
  <si>
    <t>&gt;=91</t>
  </si>
  <si>
    <t>99.98%</t>
  </si>
  <si>
    <t>结转资金0.56万元，为尚未完成支付的工程审计费，待完成工程项目审计后执行完毕。</t>
  </si>
  <si>
    <t>对经济增长的影响或提升程度</t>
  </si>
  <si>
    <t>较高</t>
  </si>
  <si>
    <t>高速公路服务水平</t>
  </si>
  <si>
    <t>高速公路路网畅通</t>
  </si>
  <si>
    <t>畅通</t>
  </si>
  <si>
    <t>因工程施工进行作业区封闭，道路半幅通行，影响行车速度。下一步将科学制定绕行方案，合理布设作业区，加快施工进度，保证公路路网畅通。</t>
  </si>
  <si>
    <t>环境保护情况</t>
  </si>
  <si>
    <t>有效</t>
  </si>
  <si>
    <t>出行满意度</t>
  </si>
  <si>
    <t>2023年，完成全年工作任务，保持公路基础设施良好技术状况，根据政策要求保障项目正常运转，工程质量合格，安全、文明、环保施工符合要求，资料核实齐全，资金及时支付。</t>
  </si>
  <si>
    <t>2023年下达3项养护维修工程金额为2357.00万元，未本年财政拨款。完成1项国道、2项省道养护维修工程施工任务及冬季除雪保畅工作任务，各项工作开展及时，工程质量合格，均已完成交工验收，安全、文明、环保施工环节符合要求，项目资料齐全闭合，资金支付及时且预算执行率100%。</t>
  </si>
  <si>
    <t>省养国道项目个数</t>
  </si>
  <si>
    <t>=1项</t>
  </si>
  <si>
    <t>1项</t>
  </si>
  <si>
    <t>省养省道项目个数</t>
  </si>
  <si>
    <t>=2项</t>
  </si>
  <si>
    <t>项目实施后预期PQI</t>
  </si>
  <si>
    <t>&gt;=90</t>
  </si>
  <si>
    <t>各类工作按时完成率</t>
  </si>
  <si>
    <t>年度投资计划完成率</t>
  </si>
  <si>
    <t>养护施工对周围环境的影</t>
  </si>
  <si>
    <t>减少</t>
  </si>
  <si>
    <t>道路通行能力提升情况</t>
  </si>
  <si>
    <t>服务质量提升情况</t>
  </si>
  <si>
    <t>防止噪音、粉尘、大气、水质、生态等环境污染</t>
  </si>
  <si>
    <t>防止</t>
  </si>
  <si>
    <t>2023年度，完成全年工作任务，保持公路基础设施良好技术状况，根据政策要求保障项目正常运转，工程质量合格，安全、文明、环保施工符合要求，资料核实齐全，资金及时支付。</t>
  </si>
  <si>
    <t>2023年，下达6批次车辆购置税资金共737.00万元，完成了S215线哈山桥、S215线五座桥两项危桥改造工程工作任务，工程全部完成并已交工，工程质量合格，安全、文明、环保等施工环节均符合要求，资金及时支付、执行率100%，项目资料收集齐全，群众满意度达到既定目标，为公路畅、安、舒、美提供了良好基础保障。</t>
  </si>
  <si>
    <t>经济成本指标</t>
  </si>
  <si>
    <t>社会成本指标</t>
  </si>
  <si>
    <t>项目质量提升情况</t>
  </si>
  <si>
    <t>生态环境成本指标</t>
  </si>
  <si>
    <t>公路安全能力提升工程</t>
  </si>
  <si>
    <t>危旧桥（危隧）改造</t>
  </si>
  <si>
    <t>5座</t>
  </si>
  <si>
    <t>建设工程完工及时率</t>
  </si>
  <si>
    <t>项目建设投资完成率</t>
  </si>
  <si>
    <t>项目无有责投诉</t>
  </si>
  <si>
    <t>附件3：</t>
    <phoneticPr fontId="3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</si>
</sst>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8" formatCode="0.00_ "/>
    <numFmt numFmtId="179" formatCode="0.00_);[Red]\(0.00\)"/>
    <numFmt numFmtId="180" formatCode="0.0%"/>
  </numFmts>
  <fonts count="35">
    <font>
      <sz val="11"/>
      <color theme="1"/>
      <name val="宋体"/>
      <charset val="134"/>
      <scheme val="minor"/>
    </font>
    <font>
      <sz val="20"/>
      <color theme="1"/>
      <name val="宋体"/>
      <family val="3"/>
      <charset val="134"/>
      <scheme val="minor"/>
    </font>
    <font>
      <b/>
      <sz val="20"/>
      <color theme="1"/>
      <name val="宋体"/>
      <family val="3"/>
      <charset val="134"/>
      <scheme val="minor"/>
    </font>
    <font>
      <sz val="10"/>
      <color theme="1"/>
      <name val="宋体"/>
      <family val="3"/>
      <charset val="134"/>
      <scheme val="minor"/>
    </font>
    <font>
      <b/>
      <sz val="10"/>
      <color theme="1"/>
      <name val="宋体"/>
      <family val="3"/>
      <charset val="134"/>
      <scheme val="minor"/>
    </font>
    <font>
      <b/>
      <sz val="11"/>
      <color theme="1"/>
      <name val="宋体"/>
      <family val="3"/>
      <charset val="134"/>
      <scheme val="minor"/>
    </font>
    <font>
      <b/>
      <sz val="10"/>
      <color indexed="63"/>
      <name val="宋体"/>
      <family val="3"/>
      <charset val="134"/>
    </font>
    <font>
      <sz val="10"/>
      <color indexed="63"/>
      <name val="宋体"/>
      <family val="3"/>
      <charset val="134"/>
    </font>
    <font>
      <b/>
      <sz val="9"/>
      <color rgb="FF000000"/>
      <name val="宋体"/>
      <family val="3"/>
      <charset val="134"/>
      <scheme val="minor"/>
    </font>
    <font>
      <sz val="9"/>
      <color theme="1"/>
      <name val="宋体"/>
      <family val="3"/>
      <charset val="134"/>
      <scheme val="minor"/>
    </font>
    <font>
      <sz val="10"/>
      <name val="宋体"/>
      <family val="3"/>
      <charset val="134"/>
    </font>
    <font>
      <b/>
      <sz val="10"/>
      <color rgb="FF000000"/>
      <name val="宋体"/>
      <family val="3"/>
      <charset val="134"/>
      <scheme val="minor"/>
    </font>
    <font>
      <b/>
      <sz val="9"/>
      <color indexed="63"/>
      <name val="宋体"/>
      <family val="3"/>
      <charset val="134"/>
    </font>
    <font>
      <sz val="11"/>
      <color theme="1"/>
      <name val="黑体"/>
      <family val="3"/>
      <charset val="134"/>
    </font>
    <font>
      <sz val="11"/>
      <color theme="1"/>
      <name val="宋体"/>
      <family val="3"/>
      <charset val="134"/>
    </font>
    <font>
      <sz val="12"/>
      <name val="宋体"/>
      <family val="3"/>
      <charset val="134"/>
    </font>
    <font>
      <b/>
      <sz val="20"/>
      <color rgb="FF000000"/>
      <name val="宋体"/>
      <family val="3"/>
      <charset val="134"/>
    </font>
    <font>
      <b/>
      <sz val="10.5"/>
      <color rgb="FF000000"/>
      <name val="宋体"/>
      <family val="3"/>
      <charset val="134"/>
    </font>
    <font>
      <sz val="10.5"/>
      <color rgb="FF000000"/>
      <name val="宋体"/>
      <family val="3"/>
      <charset val="134"/>
    </font>
    <font>
      <sz val="10.5"/>
      <color indexed="8"/>
      <name val="SimSun"/>
      <charset val="134"/>
    </font>
    <font>
      <sz val="10.5"/>
      <name val="宋体"/>
      <family val="3"/>
      <charset val="134"/>
    </font>
    <font>
      <sz val="12"/>
      <color theme="1"/>
      <name val="宋体"/>
      <family val="3"/>
      <charset val="134"/>
      <scheme val="minor"/>
    </font>
    <font>
      <b/>
      <sz val="18"/>
      <color theme="1"/>
      <name val="宋体"/>
      <family val="3"/>
      <charset val="134"/>
      <scheme val="minor"/>
    </font>
    <font>
      <sz val="12"/>
      <color theme="1"/>
      <name val="黑体"/>
      <family val="3"/>
      <charset val="134"/>
    </font>
    <font>
      <sz val="16"/>
      <color theme="1"/>
      <name val="黑体"/>
      <family val="3"/>
      <charset val="134"/>
    </font>
    <font>
      <b/>
      <sz val="36"/>
      <color theme="1"/>
      <name val="宋体"/>
      <family val="3"/>
      <charset val="134"/>
      <scheme val="minor"/>
    </font>
    <font>
      <sz val="28"/>
      <color theme="1"/>
      <name val="宋体"/>
      <family val="3"/>
      <charset val="134"/>
      <scheme val="minor"/>
    </font>
    <font>
      <sz val="18"/>
      <color theme="1"/>
      <name val="宋体"/>
      <family val="3"/>
      <charset val="134"/>
      <scheme val="minor"/>
    </font>
    <font>
      <sz val="11"/>
      <name val="宋体"/>
      <family val="3"/>
      <charset val="134"/>
      <scheme val="minor"/>
    </font>
    <font>
      <sz val="10"/>
      <name val="Arial"/>
      <family val="2"/>
    </font>
    <font>
      <b/>
      <u/>
      <sz val="20"/>
      <color rgb="FF000000"/>
      <name val="宋体"/>
      <family val="3"/>
      <charset val="134"/>
    </font>
    <font>
      <sz val="10.5"/>
      <color indexed="8"/>
      <name val="宋体"/>
      <family val="3"/>
      <charset val="134"/>
    </font>
    <font>
      <b/>
      <sz val="28"/>
      <color theme="1"/>
      <name val="宋体"/>
      <family val="3"/>
      <charset val="134"/>
      <scheme val="minor"/>
    </font>
    <font>
      <sz val="11"/>
      <color theme="1"/>
      <name val="宋体"/>
      <family val="3"/>
      <charset val="134"/>
      <scheme val="minor"/>
    </font>
    <font>
      <sz val="9"/>
      <name val="宋体"/>
      <family val="3"/>
      <charset val="134"/>
      <scheme val="minor"/>
    </font>
  </fonts>
  <fills count="3">
    <fill>
      <patternFill patternType="none"/>
    </fill>
    <fill>
      <patternFill patternType="gray125"/>
    </fill>
    <fill>
      <patternFill patternType="solid">
        <fgColor indexed="9"/>
        <bgColor indexed="64"/>
      </patternFill>
    </fill>
  </fills>
  <borders count="2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style="thin">
        <color auto="1"/>
      </bottom>
      <diagonal/>
    </border>
    <border>
      <left/>
      <right/>
      <top style="thin">
        <color auto="1"/>
      </top>
      <bottom/>
      <diagonal/>
    </border>
    <border>
      <left style="thin">
        <color rgb="FF000000"/>
      </left>
      <right/>
      <top style="thin">
        <color auto="1"/>
      </top>
      <bottom/>
      <diagonal/>
    </border>
    <border>
      <left style="thin">
        <color rgb="FF000000"/>
      </left>
      <right/>
      <top/>
      <bottom/>
      <diagonal/>
    </border>
    <border>
      <left style="thin">
        <color rgb="FF000000"/>
      </left>
      <right/>
      <top/>
      <bottom style="thin">
        <color rgb="FF000000"/>
      </bottom>
      <diagonal/>
    </border>
    <border>
      <left style="thin">
        <color rgb="FF000000"/>
      </left>
      <right/>
      <top style="thin">
        <color rgb="FF000000"/>
      </top>
      <bottom/>
      <diagonal/>
    </border>
    <border>
      <left style="thin">
        <color rgb="FF000000"/>
      </left>
      <right/>
      <top style="thin">
        <color rgb="FF000000"/>
      </top>
      <bottom style="thin">
        <color auto="1"/>
      </bottom>
      <diagonal/>
    </border>
    <border>
      <left style="thin">
        <color rgb="FF000000"/>
      </left>
      <right/>
      <top style="thin">
        <color auto="1"/>
      </top>
      <bottom style="thin">
        <color auto="1"/>
      </bottom>
      <diagonal/>
    </border>
    <border>
      <left/>
      <right/>
      <top/>
      <bottom style="thin">
        <color rgb="FF000000"/>
      </bottom>
      <diagonal/>
    </border>
    <border>
      <left/>
      <right/>
      <top style="thin">
        <color rgb="FF000000"/>
      </top>
      <bottom/>
      <diagonal/>
    </border>
    <border>
      <left/>
      <right style="thin">
        <color rgb="FF000000"/>
      </right>
      <top/>
      <bottom style="thin">
        <color auto="1"/>
      </bottom>
      <diagonal/>
    </border>
  </borders>
  <cellStyleXfs count="12">
    <xf numFmtId="0" fontId="0" fillId="0" borderId="0">
      <alignment vertical="center"/>
    </xf>
    <xf numFmtId="0" fontId="28" fillId="0" borderId="0">
      <alignment vertical="center"/>
    </xf>
    <xf numFmtId="0" fontId="21" fillId="0" borderId="0">
      <alignment vertical="center"/>
    </xf>
    <xf numFmtId="0" fontId="28" fillId="0" borderId="0">
      <alignment vertical="center"/>
    </xf>
    <xf numFmtId="0" fontId="33" fillId="0" borderId="0">
      <alignment vertical="center"/>
    </xf>
    <xf numFmtId="0" fontId="33" fillId="0" borderId="0">
      <alignment vertical="center"/>
    </xf>
    <xf numFmtId="0" fontId="29" fillId="0" borderId="0" applyNumberFormat="0" applyFont="0" applyFill="0" applyBorder="0" applyAlignment="0" applyProtection="0"/>
    <xf numFmtId="0" fontId="33" fillId="0" borderId="0">
      <alignment vertical="center"/>
    </xf>
    <xf numFmtId="0" fontId="21" fillId="0" borderId="0">
      <alignment vertical="center"/>
    </xf>
    <xf numFmtId="0" fontId="21" fillId="0" borderId="0">
      <alignment vertical="center"/>
    </xf>
    <xf numFmtId="0" fontId="21" fillId="0" borderId="0">
      <alignment vertical="center"/>
    </xf>
    <xf numFmtId="0" fontId="15" fillId="0" borderId="0"/>
  </cellStyleXfs>
  <cellXfs count="162">
    <xf numFmtId="0" fontId="0" fillId="0" borderId="0" xfId="0">
      <alignment vertical="center"/>
    </xf>
    <xf numFmtId="0" fontId="1" fillId="0" borderId="0" xfId="0" applyFont="1">
      <alignment vertical="center"/>
    </xf>
    <xf numFmtId="0" fontId="0" fillId="0" borderId="0" xfId="0" applyAlignment="1">
      <alignment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vertical="center"/>
    </xf>
    <xf numFmtId="178" fontId="3" fillId="0" borderId="1" xfId="0" applyNumberFormat="1" applyFont="1" applyBorder="1" applyAlignment="1">
      <alignment horizontal="center" vertical="center"/>
    </xf>
    <xf numFmtId="0" fontId="5" fillId="0" borderId="1" xfId="0" applyFont="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Border="1" applyAlignment="1">
      <alignment horizontal="center" vertical="center"/>
    </xf>
    <xf numFmtId="0" fontId="6"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9" fillId="0" borderId="1" xfId="0" applyFont="1" applyBorder="1" applyAlignment="1">
      <alignment vertical="center"/>
    </xf>
    <xf numFmtId="178" fontId="7" fillId="2" borderId="1" xfId="0" applyNumberFormat="1" applyFont="1" applyFill="1" applyBorder="1" applyAlignment="1">
      <alignment horizontal="center" vertical="center" wrapText="1"/>
    </xf>
    <xf numFmtId="178" fontId="8" fillId="0" borderId="1" xfId="0" applyNumberFormat="1" applyFont="1" applyFill="1" applyBorder="1" applyAlignment="1">
      <alignment horizontal="center" vertical="center" wrapText="1"/>
    </xf>
    <xf numFmtId="178" fontId="6" fillId="2" borderId="1" xfId="0" applyNumberFormat="1" applyFont="1" applyFill="1" applyBorder="1" applyAlignment="1">
      <alignment horizontal="center" vertical="center" wrapText="1"/>
    </xf>
    <xf numFmtId="0" fontId="7" fillId="0" borderId="1" xfId="0" applyNumberFormat="1" applyFont="1" applyFill="1" applyBorder="1" applyAlignment="1" applyProtection="1">
      <alignment horizontal="center" vertical="center" wrapText="1"/>
    </xf>
    <xf numFmtId="9" fontId="7" fillId="2" borderId="1" xfId="0" applyNumberFormat="1" applyFont="1" applyFill="1" applyBorder="1" applyAlignment="1">
      <alignment horizontal="center" vertical="center" wrapText="1"/>
    </xf>
    <xf numFmtId="0" fontId="3" fillId="0" borderId="5" xfId="0" applyFont="1" applyBorder="1" applyAlignment="1">
      <alignment vertical="center"/>
    </xf>
    <xf numFmtId="0" fontId="7"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9" fontId="10" fillId="0" borderId="1" xfId="0" applyNumberFormat="1" applyFont="1" applyFill="1" applyBorder="1" applyAlignment="1">
      <alignment horizontal="center" vertical="center" wrapText="1"/>
    </xf>
    <xf numFmtId="178" fontId="7" fillId="0" borderId="1" xfId="0" applyNumberFormat="1" applyFont="1" applyFill="1" applyBorder="1" applyAlignment="1">
      <alignment horizontal="center" vertical="center" wrapText="1"/>
    </xf>
    <xf numFmtId="0" fontId="0" fillId="0" borderId="0" xfId="0" applyAlignment="1">
      <alignment horizontal="center" vertical="center"/>
    </xf>
    <xf numFmtId="10" fontId="7" fillId="0" borderId="1" xfId="0" applyNumberFormat="1" applyFont="1" applyFill="1" applyBorder="1" applyAlignment="1">
      <alignment horizontal="center" vertical="center" wrapText="1"/>
    </xf>
    <xf numFmtId="9" fontId="7" fillId="0" borderId="1" xfId="0" applyNumberFormat="1" applyFont="1" applyFill="1" applyBorder="1" applyAlignment="1">
      <alignment horizontal="center" vertical="center" wrapText="1"/>
    </xf>
    <xf numFmtId="178" fontId="11" fillId="0" borderId="1" xfId="0" applyNumberFormat="1" applyFont="1" applyFill="1" applyBorder="1" applyAlignment="1">
      <alignment horizontal="center" vertical="center" wrapText="1"/>
    </xf>
    <xf numFmtId="0" fontId="13" fillId="0" borderId="0" xfId="0" applyFont="1" applyAlignment="1">
      <alignment horizontal="center" vertical="center"/>
    </xf>
    <xf numFmtId="0" fontId="0" fillId="0" borderId="0" xfId="0" applyFill="1">
      <alignment vertical="center"/>
    </xf>
    <xf numFmtId="0" fontId="0" fillId="0" borderId="1" xfId="0" applyBorder="1" applyAlignment="1">
      <alignment horizontal="center" vertical="center"/>
    </xf>
    <xf numFmtId="0" fontId="0" fillId="0" borderId="1" xfId="0" applyFont="1" applyBorder="1" applyAlignment="1">
      <alignment horizontal="center" vertical="center"/>
    </xf>
    <xf numFmtId="0" fontId="0" fillId="0" borderId="13" xfId="0" applyBorder="1" applyAlignment="1">
      <alignment horizontal="center" vertical="center"/>
    </xf>
    <xf numFmtId="178" fontId="0" fillId="0" borderId="1" xfId="0" applyNumberFormat="1" applyBorder="1">
      <alignment vertical="center"/>
    </xf>
    <xf numFmtId="178" fontId="14" fillId="0" borderId="1" xfId="0" applyNumberFormat="1" applyFont="1" applyBorder="1" applyAlignment="1">
      <alignment vertical="center" wrapText="1"/>
    </xf>
    <xf numFmtId="0" fontId="0" fillId="0" borderId="1" xfId="0" applyBorder="1">
      <alignment vertical="center"/>
    </xf>
    <xf numFmtId="178" fontId="0" fillId="0" borderId="1" xfId="0" applyNumberFormat="1" applyBorder="1" applyAlignment="1">
      <alignment horizontal="right" vertical="center"/>
    </xf>
    <xf numFmtId="178" fontId="0" fillId="0" borderId="1" xfId="0" applyNumberFormat="1" applyFill="1" applyBorder="1" applyAlignment="1">
      <alignment horizontal="right" vertical="center"/>
    </xf>
    <xf numFmtId="0" fontId="0" fillId="0" borderId="0" xfId="0" applyFont="1" applyFill="1" applyBorder="1" applyAlignment="1"/>
    <xf numFmtId="0" fontId="0" fillId="0" borderId="0" xfId="0" applyFont="1" applyFill="1" applyAlignment="1"/>
    <xf numFmtId="0" fontId="15" fillId="0" borderId="0" xfId="0" applyFont="1" applyFill="1" applyBorder="1" applyAlignment="1">
      <alignment vertical="center"/>
    </xf>
    <xf numFmtId="0" fontId="17" fillId="0" borderId="7"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17" fillId="0" borderId="14" xfId="0" applyFont="1" applyFill="1" applyBorder="1" applyAlignment="1">
      <alignment horizontal="center" vertical="center" wrapText="1"/>
    </xf>
    <xf numFmtId="0" fontId="17" fillId="0" borderId="11" xfId="0" applyFont="1" applyFill="1" applyBorder="1" applyAlignment="1">
      <alignment horizontal="center" vertical="center" wrapText="1"/>
    </xf>
    <xf numFmtId="0" fontId="17" fillId="0" borderId="1" xfId="0" applyFont="1" applyFill="1" applyBorder="1" applyAlignment="1">
      <alignment horizontal="center" vertical="center"/>
    </xf>
    <xf numFmtId="0" fontId="18" fillId="0" borderId="1" xfId="0" applyFont="1" applyFill="1" applyBorder="1" applyAlignment="1">
      <alignment vertical="center" wrapText="1"/>
    </xf>
    <xf numFmtId="0" fontId="17" fillId="0" borderId="1" xfId="0" applyFont="1" applyFill="1" applyBorder="1" applyAlignment="1">
      <alignment horizontal="right" vertical="center" wrapText="1"/>
    </xf>
    <xf numFmtId="0" fontId="18" fillId="0" borderId="1" xfId="0" applyFont="1" applyFill="1" applyBorder="1" applyAlignment="1">
      <alignment horizontal="center" vertical="center"/>
    </xf>
    <xf numFmtId="0" fontId="18" fillId="0" borderId="1" xfId="0" applyFont="1" applyFill="1" applyBorder="1" applyAlignment="1">
      <alignment horizontal="left" vertical="center" wrapText="1"/>
    </xf>
    <xf numFmtId="0" fontId="18" fillId="0" borderId="2" xfId="0" applyFont="1" applyFill="1" applyBorder="1" applyAlignment="1">
      <alignment horizontal="right" vertical="center" wrapText="1"/>
    </xf>
    <xf numFmtId="0" fontId="18" fillId="0" borderId="1" xfId="0" applyFont="1" applyFill="1" applyBorder="1" applyAlignment="1">
      <alignment horizontal="center" vertical="center" wrapText="1"/>
    </xf>
    <xf numFmtId="0" fontId="17" fillId="0" borderId="17" xfId="0" applyFont="1" applyFill="1" applyBorder="1" applyAlignment="1">
      <alignment horizontal="center" vertical="center" wrapText="1"/>
    </xf>
    <xf numFmtId="0" fontId="18" fillId="0" borderId="19" xfId="0" applyFont="1" applyFill="1" applyBorder="1" applyAlignment="1">
      <alignment horizontal="center" vertical="center" wrapText="1"/>
    </xf>
    <xf numFmtId="0" fontId="18" fillId="0" borderId="3" xfId="0" applyFont="1" applyFill="1" applyBorder="1" applyAlignment="1">
      <alignment horizontal="left" vertical="center" wrapText="1"/>
    </xf>
    <xf numFmtId="9" fontId="18" fillId="0" borderId="15" xfId="9" applyNumberFormat="1" applyFont="1" applyBorder="1" applyAlignment="1">
      <alignment horizontal="center" vertical="center" wrapText="1"/>
    </xf>
    <xf numFmtId="179" fontId="18" fillId="0" borderId="1" xfId="0" applyNumberFormat="1" applyFont="1" applyFill="1" applyBorder="1" applyAlignment="1">
      <alignment vertical="center" wrapText="1"/>
    </xf>
    <xf numFmtId="10" fontId="18" fillId="0" borderId="15" xfId="9" applyNumberFormat="1" applyFont="1" applyBorder="1" applyAlignment="1">
      <alignment horizontal="center" vertical="center" wrapText="1"/>
    </xf>
    <xf numFmtId="180" fontId="18" fillId="0" borderId="15" xfId="9" applyNumberFormat="1" applyFont="1" applyBorder="1" applyAlignment="1">
      <alignment horizontal="center" vertical="center" wrapText="1"/>
    </xf>
    <xf numFmtId="0" fontId="18" fillId="0" borderId="23" xfId="0" applyFont="1" applyFill="1" applyBorder="1" applyAlignment="1">
      <alignment horizontal="center" vertical="center" wrapText="1"/>
    </xf>
    <xf numFmtId="0" fontId="18" fillId="0" borderId="24" xfId="0" applyFont="1" applyFill="1" applyBorder="1" applyAlignment="1">
      <alignment horizontal="center" vertical="center" wrapText="1"/>
    </xf>
    <xf numFmtId="0" fontId="18" fillId="0" borderId="24" xfId="0" applyFont="1" applyFill="1" applyBorder="1" applyAlignment="1">
      <alignment horizontal="left" vertical="center" wrapText="1"/>
    </xf>
    <xf numFmtId="9" fontId="18" fillId="0" borderId="1" xfId="9" applyNumberFormat="1" applyFont="1" applyBorder="1" applyAlignment="1">
      <alignment horizontal="center" vertical="center" wrapText="1"/>
    </xf>
    <xf numFmtId="0" fontId="18" fillId="0" borderId="7" xfId="0" applyFont="1" applyFill="1" applyBorder="1" applyAlignment="1">
      <alignment horizontal="left" vertical="center" wrapText="1"/>
    </xf>
    <xf numFmtId="0" fontId="18" fillId="0" borderId="7" xfId="0" applyFont="1" applyFill="1" applyBorder="1" applyAlignment="1">
      <alignment horizontal="center" vertical="center" wrapText="1"/>
    </xf>
    <xf numFmtId="9" fontId="18" fillId="0" borderId="1" xfId="0" applyNumberFormat="1" applyFont="1" applyFill="1" applyBorder="1" applyAlignment="1">
      <alignment horizontal="center" vertical="center" wrapText="1"/>
    </xf>
    <xf numFmtId="0" fontId="17" fillId="0" borderId="5" xfId="0" applyFont="1" applyFill="1" applyBorder="1" applyAlignment="1">
      <alignment horizontal="center" vertical="center"/>
    </xf>
    <xf numFmtId="178" fontId="17" fillId="0" borderId="5" xfId="0" applyNumberFormat="1" applyFont="1" applyFill="1" applyBorder="1" applyAlignment="1">
      <alignment horizontal="center" vertical="center"/>
    </xf>
    <xf numFmtId="9" fontId="18" fillId="0" borderId="1" xfId="0" applyNumberFormat="1" applyFont="1" applyFill="1" applyBorder="1" applyAlignment="1">
      <alignment vertical="center" wrapText="1"/>
    </xf>
    <xf numFmtId="0" fontId="7" fillId="2" borderId="1" xfId="0" applyFont="1" applyFill="1" applyBorder="1" applyAlignment="1">
      <alignment vertical="center" wrapText="1"/>
    </xf>
    <xf numFmtId="0" fontId="21" fillId="0" borderId="0" xfId="0" applyFont="1">
      <alignment vertical="center"/>
    </xf>
    <xf numFmtId="0" fontId="22" fillId="0" borderId="0" xfId="0" applyFont="1" applyBorder="1" applyAlignment="1">
      <alignment horizontal="center" vertical="center"/>
    </xf>
    <xf numFmtId="0" fontId="0" fillId="0" borderId="0" xfId="0" applyBorder="1">
      <alignment vertical="center"/>
    </xf>
    <xf numFmtId="0" fontId="23" fillId="0" borderId="0" xfId="0" applyFont="1" applyBorder="1">
      <alignment vertical="center"/>
    </xf>
    <xf numFmtId="0" fontId="21" fillId="0" borderId="0" xfId="0" applyFont="1" applyBorder="1">
      <alignment vertical="center"/>
    </xf>
    <xf numFmtId="0" fontId="21" fillId="0" borderId="0" xfId="0" applyFont="1" applyBorder="1" applyAlignment="1">
      <alignment horizontal="left" vertical="center"/>
    </xf>
    <xf numFmtId="0" fontId="24" fillId="0" borderId="0" xfId="0" applyFont="1">
      <alignment vertical="center"/>
    </xf>
    <xf numFmtId="0" fontId="25" fillId="0" borderId="0" xfId="0" applyFont="1" applyAlignment="1">
      <alignment horizontal="center" vertical="center" wrapText="1"/>
    </xf>
    <xf numFmtId="0" fontId="26" fillId="0" borderId="0" xfId="0" applyFont="1" applyAlignment="1">
      <alignment horizontal="center" vertical="center" wrapText="1"/>
    </xf>
    <xf numFmtId="0" fontId="27" fillId="0" borderId="0" xfId="0" applyFont="1" applyAlignment="1">
      <alignment horizontal="left" vertical="center" wrapText="1"/>
    </xf>
    <xf numFmtId="0" fontId="27" fillId="0" borderId="0" xfId="0" applyFont="1" applyAlignment="1">
      <alignment horizontal="left" vertical="center"/>
    </xf>
    <xf numFmtId="0" fontId="21" fillId="0" borderId="0" xfId="0" applyFont="1" applyAlignment="1">
      <alignment horizontal="center" vertical="center" wrapText="1"/>
    </xf>
    <xf numFmtId="0" fontId="16" fillId="0" borderId="14" xfId="0" applyFont="1" applyFill="1" applyBorder="1" applyAlignment="1">
      <alignment horizontal="center" vertical="center" wrapText="1"/>
    </xf>
    <xf numFmtId="0" fontId="18" fillId="0" borderId="3" xfId="0" applyFont="1" applyFill="1" applyBorder="1" applyAlignment="1">
      <alignment horizontal="center" vertical="center" wrapText="1"/>
    </xf>
    <xf numFmtId="0" fontId="18" fillId="0" borderId="4" xfId="0" applyFont="1" applyFill="1" applyBorder="1" applyAlignment="1">
      <alignment horizontal="center" vertical="center" wrapText="1"/>
    </xf>
    <xf numFmtId="0" fontId="18" fillId="0" borderId="5" xfId="0" applyFont="1" applyFill="1" applyBorder="1" applyAlignment="1">
      <alignment horizontal="center" vertical="center" wrapText="1"/>
    </xf>
    <xf numFmtId="0" fontId="17" fillId="0" borderId="3" xfId="0" applyFont="1" applyFill="1" applyBorder="1" applyAlignment="1">
      <alignment horizontal="center" vertical="center" wrapText="1"/>
    </xf>
    <xf numFmtId="0" fontId="17" fillId="0" borderId="5" xfId="0" applyFont="1" applyFill="1" applyBorder="1" applyAlignment="1">
      <alignment horizontal="center" vertical="center" wrapText="1"/>
    </xf>
    <xf numFmtId="178" fontId="18" fillId="0" borderId="3" xfId="0" applyNumberFormat="1" applyFont="1" applyFill="1" applyBorder="1" applyAlignment="1">
      <alignment horizontal="right" vertical="center" wrapText="1"/>
    </xf>
    <xf numFmtId="178" fontId="18" fillId="0" borderId="5" xfId="0" applyNumberFormat="1" applyFont="1" applyFill="1" applyBorder="1" applyAlignment="1">
      <alignment horizontal="right" vertical="center" wrapText="1"/>
    </xf>
    <xf numFmtId="0" fontId="17" fillId="0" borderId="2"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19" fillId="0" borderId="15" xfId="8" applyNumberFormat="1" applyFont="1" applyBorder="1" applyAlignment="1">
      <alignment horizontal="left" vertical="center" wrapText="1"/>
    </xf>
    <xf numFmtId="0" fontId="18" fillId="0" borderId="15" xfId="8" applyNumberFormat="1" applyFont="1" applyBorder="1" applyAlignment="1">
      <alignment horizontal="left" vertical="center" wrapText="1"/>
    </xf>
    <xf numFmtId="0" fontId="19" fillId="0" borderId="16" xfId="8" applyNumberFormat="1" applyFont="1" applyBorder="1" applyAlignment="1">
      <alignment horizontal="left" vertical="center" wrapText="1"/>
    </xf>
    <xf numFmtId="0" fontId="18" fillId="0" borderId="16" xfId="8" applyNumberFormat="1" applyFont="1" applyBorder="1" applyAlignment="1">
      <alignment horizontal="left" vertical="center" wrapText="1"/>
    </xf>
    <xf numFmtId="0" fontId="17" fillId="0" borderId="4" xfId="0" applyFont="1" applyFill="1" applyBorder="1" applyAlignment="1">
      <alignment horizontal="center" vertical="center" wrapText="1"/>
    </xf>
    <xf numFmtId="0" fontId="18" fillId="0" borderId="11" xfId="0" applyFont="1" applyFill="1" applyBorder="1" applyAlignment="1">
      <alignment horizontal="left" vertical="center" wrapText="1"/>
    </xf>
    <xf numFmtId="0" fontId="18" fillId="0" borderId="14" xfId="0" applyFont="1" applyFill="1" applyBorder="1" applyAlignment="1">
      <alignment horizontal="left" vertical="center" wrapText="1"/>
    </xf>
    <xf numFmtId="0" fontId="18" fillId="0" borderId="27" xfId="0" applyFont="1" applyFill="1" applyBorder="1" applyAlignment="1">
      <alignment horizontal="left" vertical="center" wrapText="1"/>
    </xf>
    <xf numFmtId="0" fontId="18" fillId="0" borderId="0" xfId="0" applyFont="1" applyFill="1" applyAlignment="1">
      <alignment horizontal="left" vertical="center" wrapText="1"/>
    </xf>
    <xf numFmtId="0" fontId="17" fillId="0" borderId="6" xfId="0" applyFont="1" applyFill="1" applyBorder="1" applyAlignment="1">
      <alignment horizontal="center" vertical="center" wrapText="1"/>
    </xf>
    <xf numFmtId="0" fontId="17" fillId="0" borderId="13" xfId="0" applyFont="1" applyFill="1" applyBorder="1" applyAlignment="1">
      <alignment horizontal="center" vertical="center" wrapText="1"/>
    </xf>
    <xf numFmtId="0" fontId="18" fillId="0" borderId="1" xfId="0" applyFont="1" applyFill="1" applyBorder="1" applyAlignment="1">
      <alignment horizontal="center" vertical="center" wrapText="1"/>
    </xf>
    <xf numFmtId="0" fontId="18" fillId="0" borderId="18" xfId="0" applyFont="1" applyFill="1" applyBorder="1" applyAlignment="1">
      <alignment horizontal="center" vertical="center" wrapText="1"/>
    </xf>
    <xf numFmtId="0" fontId="18" fillId="0" borderId="0" xfId="0" applyFont="1" applyFill="1" applyBorder="1" applyAlignment="1">
      <alignment horizontal="center" vertical="center" wrapText="1"/>
    </xf>
    <xf numFmtId="0" fontId="18" fillId="0" borderId="25" xfId="0" applyFont="1" applyFill="1" applyBorder="1" applyAlignment="1">
      <alignment horizontal="center" vertical="center" wrapText="1"/>
    </xf>
    <xf numFmtId="0" fontId="20" fillId="0" borderId="26" xfId="0" applyFont="1" applyFill="1" applyBorder="1" applyAlignment="1">
      <alignment horizontal="center" vertical="center" wrapText="1"/>
    </xf>
    <xf numFmtId="0" fontId="20" fillId="0" borderId="0" xfId="0" applyFont="1" applyFill="1" applyBorder="1" applyAlignment="1">
      <alignment horizontal="center" vertical="center" wrapText="1"/>
    </xf>
    <xf numFmtId="0" fontId="20" fillId="0" borderId="25" xfId="0" applyFont="1" applyFill="1" applyBorder="1" applyAlignment="1">
      <alignment horizontal="center" vertical="center" wrapText="1"/>
    </xf>
    <xf numFmtId="0" fontId="18" fillId="0" borderId="26" xfId="0" applyFont="1" applyFill="1" applyBorder="1" applyAlignment="1">
      <alignment horizontal="center" vertical="center" wrapText="1"/>
    </xf>
    <xf numFmtId="0" fontId="18" fillId="0" borderId="19" xfId="0" applyFont="1" applyFill="1" applyBorder="1" applyAlignment="1">
      <alignment horizontal="center" vertical="center" wrapText="1"/>
    </xf>
    <xf numFmtId="0" fontId="18" fillId="0" borderId="20" xfId="0" applyFont="1" applyFill="1" applyBorder="1" applyAlignment="1">
      <alignment horizontal="center" vertical="center" wrapText="1"/>
    </xf>
    <xf numFmtId="0" fontId="18" fillId="0" borderId="21" xfId="0" applyFont="1" applyFill="1" applyBorder="1" applyAlignment="1">
      <alignment horizontal="center" vertical="center" wrapText="1"/>
    </xf>
    <xf numFmtId="0" fontId="18" fillId="0" borderId="22" xfId="0" applyFont="1" applyFill="1" applyBorder="1" applyAlignment="1">
      <alignment horizontal="center" vertical="center" wrapText="1"/>
    </xf>
    <xf numFmtId="0" fontId="18" fillId="0" borderId="17" xfId="0" applyFont="1" applyFill="1" applyBorder="1" applyAlignment="1">
      <alignment horizontal="center" vertical="center" wrapText="1"/>
    </xf>
    <xf numFmtId="0" fontId="2" fillId="0" borderId="0" xfId="0" applyFont="1" applyAlignment="1">
      <alignment horizontal="center" vertical="center"/>
    </xf>
    <xf numFmtId="0" fontId="2" fillId="0" borderId="0" xfId="0" applyFont="1" applyFill="1" applyAlignment="1">
      <alignment horizontal="center" vertical="center"/>
    </xf>
    <xf numFmtId="0" fontId="5" fillId="0" borderId="1" xfId="0" applyFont="1" applyBorder="1" applyAlignment="1">
      <alignment horizontal="center" vertical="center" wrapText="1"/>
    </xf>
    <xf numFmtId="0" fontId="5" fillId="0" borderId="2" xfId="0" applyFont="1" applyBorder="1" applyAlignment="1">
      <alignment horizontal="center" vertical="center"/>
    </xf>
    <xf numFmtId="0" fontId="5" fillId="0" borderId="6" xfId="0" applyFont="1" applyBorder="1" applyAlignment="1">
      <alignment horizontal="center" vertical="center"/>
    </xf>
    <xf numFmtId="0" fontId="5" fillId="0" borderId="13" xfId="0" applyFont="1" applyBorder="1" applyAlignment="1">
      <alignment horizontal="center" vertical="center"/>
    </xf>
    <xf numFmtId="0" fontId="5" fillId="0" borderId="1" xfId="0" applyFont="1" applyBorder="1" applyAlignment="1">
      <alignment horizontal="center" vertical="center"/>
    </xf>
    <xf numFmtId="0" fontId="5" fillId="0" borderId="2" xfId="0" applyFont="1" applyFill="1" applyBorder="1" applyAlignment="1">
      <alignment horizontal="center" vertical="center"/>
    </xf>
    <xf numFmtId="0" fontId="5" fillId="0" borderId="6" xfId="0" applyFont="1" applyFill="1" applyBorder="1" applyAlignment="1">
      <alignment horizontal="center" vertical="center"/>
    </xf>
    <xf numFmtId="0" fontId="5" fillId="0" borderId="13" xfId="0" applyFont="1" applyFill="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178" fontId="3" fillId="0" borderId="1" xfId="0" applyNumberFormat="1" applyFont="1" applyBorder="1" applyAlignment="1">
      <alignment horizontal="center" vertical="center"/>
    </xf>
    <xf numFmtId="0" fontId="4" fillId="0" borderId="1" xfId="0" applyFont="1" applyBorder="1" applyAlignment="1">
      <alignment horizontal="center" vertical="center"/>
    </xf>
    <xf numFmtId="0" fontId="3" fillId="0" borderId="1" xfId="0" applyFont="1" applyBorder="1" applyAlignment="1">
      <alignment horizontal="left" vertical="center" wrapText="1"/>
    </xf>
    <xf numFmtId="0" fontId="4" fillId="0" borderId="1" xfId="0" applyFont="1" applyFill="1" applyBorder="1" applyAlignment="1">
      <alignment horizontal="center" vertical="center"/>
    </xf>
    <xf numFmtId="0" fontId="7" fillId="2" borderId="1" xfId="0" applyFont="1" applyFill="1" applyBorder="1" applyAlignment="1">
      <alignment horizontal="center" vertical="center" wrapText="1"/>
    </xf>
    <xf numFmtId="0" fontId="7" fillId="2" borderId="1" xfId="0" applyFont="1" applyFill="1" applyBorder="1" applyAlignment="1">
      <alignment horizontal="left" vertical="center" wrapText="1"/>
    </xf>
    <xf numFmtId="49" fontId="8" fillId="0" borderId="1" xfId="0" applyNumberFormat="1" applyFont="1" applyBorder="1" applyAlignment="1">
      <alignment horizontal="center" vertical="center" wrapText="1"/>
    </xf>
    <xf numFmtId="0" fontId="12" fillId="2" borderId="1" xfId="0" applyFont="1" applyFill="1" applyBorder="1" applyAlignment="1">
      <alignment horizontal="center" vertical="center" wrapText="1"/>
    </xf>
    <xf numFmtId="0" fontId="9" fillId="0" borderId="3"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0" xfId="0" applyFont="1" applyAlignment="1">
      <alignment horizontal="left" vertical="center" wrapText="1"/>
    </xf>
    <xf numFmtId="0" fontId="6" fillId="2" borderId="2" xfId="0" applyFont="1" applyFill="1" applyBorder="1" applyAlignment="1">
      <alignment horizontal="center" vertical="center" wrapText="1"/>
    </xf>
    <xf numFmtId="0" fontId="6" fillId="2" borderId="6" xfId="0" applyFont="1" applyFill="1" applyBorder="1" applyAlignment="1">
      <alignment horizontal="center" vertical="center" wrapText="1"/>
    </xf>
    <xf numFmtId="0" fontId="6" fillId="2" borderId="13"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7" fillId="2" borderId="9" xfId="0" applyFont="1" applyFill="1" applyBorder="1" applyAlignment="1">
      <alignment horizontal="center" vertical="center" wrapText="1"/>
    </xf>
    <xf numFmtId="0" fontId="7" fillId="2" borderId="10" xfId="0" applyFont="1" applyFill="1" applyBorder="1" applyAlignment="1">
      <alignment horizontal="center" vertical="center" wrapText="1"/>
    </xf>
    <xf numFmtId="0" fontId="7" fillId="2" borderId="11" xfId="0" applyFont="1" applyFill="1" applyBorder="1" applyAlignment="1">
      <alignment horizontal="center" vertical="center" wrapText="1"/>
    </xf>
    <xf numFmtId="0" fontId="7" fillId="2" borderId="12" xfId="0" applyFont="1" applyFill="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3" xfId="0" applyFont="1" applyBorder="1" applyAlignment="1">
      <alignment horizontal="center" vertical="center"/>
    </xf>
    <xf numFmtId="0" fontId="3" fillId="0" borderId="5" xfId="0" applyFont="1" applyBorder="1" applyAlignment="1">
      <alignment horizontal="center" vertical="center"/>
    </xf>
    <xf numFmtId="49" fontId="8" fillId="0" borderId="3" xfId="0" applyNumberFormat="1" applyFont="1" applyBorder="1" applyAlignment="1">
      <alignment horizontal="center" vertical="center" wrapText="1"/>
    </xf>
    <xf numFmtId="49" fontId="8" fillId="0" borderId="4" xfId="0" applyNumberFormat="1" applyFont="1" applyBorder="1" applyAlignment="1">
      <alignment horizontal="center" vertical="center" wrapText="1"/>
    </xf>
    <xf numFmtId="49" fontId="8" fillId="0" borderId="5" xfId="0" applyNumberFormat="1" applyFont="1" applyBorder="1" applyAlignment="1">
      <alignment horizontal="center" vertical="center" wrapText="1"/>
    </xf>
    <xf numFmtId="0" fontId="3" fillId="0" borderId="2" xfId="0" applyFont="1" applyBorder="1" applyAlignment="1">
      <alignment horizontal="left" vertical="center" wrapText="1"/>
    </xf>
    <xf numFmtId="0" fontId="0" fillId="0" borderId="0" xfId="0" applyAlignment="1">
      <alignment horizontal="center" vertical="center"/>
    </xf>
    <xf numFmtId="0" fontId="9" fillId="0" borderId="1" xfId="0" applyFont="1" applyBorder="1" applyAlignment="1">
      <alignment horizontal="center" vertical="center"/>
    </xf>
    <xf numFmtId="0" fontId="9" fillId="0" borderId="1" xfId="0" applyFont="1" applyBorder="1" applyAlignment="1">
      <alignment horizontal="left" vertical="center" wrapText="1"/>
    </xf>
    <xf numFmtId="0" fontId="3" fillId="0" borderId="2" xfId="0" applyFont="1" applyBorder="1" applyAlignment="1">
      <alignment horizontal="center" vertical="center"/>
    </xf>
  </cellXfs>
  <cellStyles count="12">
    <cellStyle name="常规" xfId="0" builtinId="0"/>
    <cellStyle name="常规 2" xfId="6"/>
    <cellStyle name="常规 3" xfId="7"/>
    <cellStyle name="常规 3 2" xfId="4"/>
    <cellStyle name="常规 3 3" xfId="5"/>
    <cellStyle name="常规 4" xfId="8"/>
    <cellStyle name="常规 4 2" xfId="9"/>
    <cellStyle name="常规 5" xfId="10"/>
    <cellStyle name="常规 6" xfId="1"/>
    <cellStyle name="常规 6 2" xfId="3"/>
    <cellStyle name="常规 7" xfId="11"/>
    <cellStyle name="常规 8"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tabSelected="1" workbookViewId="0">
      <selection activeCell="A2" sqref="A2"/>
    </sheetView>
  </sheetViews>
  <sheetFormatPr defaultColWidth="9" defaultRowHeight="14.4"/>
  <cols>
    <col min="1" max="1" width="181.33203125" customWidth="1"/>
  </cols>
  <sheetData>
    <row r="1" spans="1:11" ht="45" customHeight="1">
      <c r="A1" s="75" t="s">
        <v>291</v>
      </c>
    </row>
    <row r="2" spans="1:11" ht="149.25" customHeight="1">
      <c r="A2" s="76" t="s">
        <v>0</v>
      </c>
      <c r="B2" s="2"/>
      <c r="C2" s="2"/>
      <c r="D2" s="2"/>
      <c r="E2" s="2"/>
      <c r="F2" s="2"/>
      <c r="G2" s="2"/>
      <c r="H2" s="2"/>
      <c r="I2" s="2"/>
      <c r="J2" s="2"/>
      <c r="K2" s="2"/>
    </row>
    <row r="3" spans="1:11" ht="51" customHeight="1">
      <c r="A3" s="77"/>
      <c r="B3" s="2"/>
      <c r="C3" s="2"/>
      <c r="D3" s="2"/>
      <c r="E3" s="2"/>
      <c r="F3" s="2"/>
      <c r="G3" s="2"/>
      <c r="H3" s="2"/>
      <c r="I3" s="2"/>
      <c r="J3" s="2"/>
      <c r="K3" s="2"/>
    </row>
    <row r="4" spans="1:11" ht="51" customHeight="1">
      <c r="A4" s="77"/>
      <c r="B4" s="2"/>
      <c r="C4" s="2"/>
      <c r="D4" s="2"/>
      <c r="E4" s="2"/>
      <c r="F4" s="2"/>
      <c r="G4" s="2"/>
      <c r="H4" s="2"/>
      <c r="I4" s="2"/>
      <c r="J4" s="2"/>
      <c r="K4" s="2"/>
    </row>
    <row r="5" spans="1:11" ht="51" customHeight="1">
      <c r="A5" s="78" t="s">
        <v>1</v>
      </c>
      <c r="B5" s="2"/>
      <c r="C5" s="2"/>
      <c r="D5" s="2"/>
      <c r="E5" s="2"/>
      <c r="F5" s="2"/>
      <c r="G5" s="2"/>
      <c r="H5" s="2"/>
      <c r="I5" s="2"/>
      <c r="J5" s="2"/>
      <c r="K5" s="2"/>
    </row>
    <row r="6" spans="1:11" ht="51" customHeight="1">
      <c r="A6" s="78" t="s">
        <v>2</v>
      </c>
      <c r="B6" s="2"/>
      <c r="C6" s="2"/>
      <c r="D6" s="2"/>
      <c r="E6" s="2"/>
      <c r="F6" s="2"/>
      <c r="G6" s="2"/>
      <c r="H6" s="2"/>
      <c r="I6" s="2"/>
      <c r="J6" s="2"/>
      <c r="K6" s="2"/>
    </row>
    <row r="7" spans="1:11" ht="51" customHeight="1">
      <c r="A7" s="79" t="s">
        <v>3</v>
      </c>
      <c r="B7" s="2"/>
      <c r="C7" s="2"/>
      <c r="D7" s="2"/>
      <c r="E7" s="2"/>
      <c r="F7" s="2"/>
      <c r="G7" s="2"/>
      <c r="H7" s="2"/>
      <c r="I7" s="2"/>
      <c r="J7" s="2"/>
      <c r="K7" s="2"/>
    </row>
    <row r="8" spans="1:11" s="69" customFormat="1" ht="27" customHeight="1">
      <c r="A8" s="80"/>
    </row>
    <row r="9" spans="1:11" s="69" customFormat="1" ht="27" customHeight="1"/>
    <row r="10" spans="1:11" s="69" customFormat="1" ht="27" customHeight="1"/>
  </sheetData>
  <phoneticPr fontId="34" type="noConversion"/>
  <pageMargins left="0.7" right="0.76" top="2.02" bottom="1.6" header="0.92" footer="1.06"/>
  <pageSetup paperSize="9" scale="72"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0"/>
  <sheetViews>
    <sheetView workbookViewId="0">
      <selection sqref="A1:A1048576"/>
    </sheetView>
  </sheetViews>
  <sheetFormatPr defaultColWidth="9" defaultRowHeight="14.4"/>
  <cols>
    <col min="1" max="1" width="95.21875" customWidth="1"/>
  </cols>
  <sheetData>
    <row r="1" spans="1:1" ht="36" customHeight="1">
      <c r="A1" s="70" t="s">
        <v>4</v>
      </c>
    </row>
    <row r="2" spans="1:1" ht="36" customHeight="1">
      <c r="A2" s="71"/>
    </row>
    <row r="3" spans="1:1" s="69" customFormat="1" ht="36" customHeight="1">
      <c r="A3" s="72" t="s">
        <v>5</v>
      </c>
    </row>
    <row r="4" spans="1:1" s="69" customFormat="1" ht="36" customHeight="1">
      <c r="A4" s="72" t="s">
        <v>6</v>
      </c>
    </row>
    <row r="5" spans="1:1" s="69" customFormat="1" ht="36" customHeight="1">
      <c r="A5" s="72" t="s">
        <v>7</v>
      </c>
    </row>
    <row r="6" spans="1:1" s="69" customFormat="1" ht="36" customHeight="1">
      <c r="A6" s="73" t="s">
        <v>8</v>
      </c>
    </row>
    <row r="7" spans="1:1" s="69" customFormat="1" ht="36" customHeight="1">
      <c r="A7" s="73" t="s">
        <v>9</v>
      </c>
    </row>
    <row r="8" spans="1:1" s="69" customFormat="1" ht="36" customHeight="1">
      <c r="A8" s="73" t="s">
        <v>10</v>
      </c>
    </row>
    <row r="9" spans="1:1" s="69" customFormat="1" ht="36" customHeight="1">
      <c r="A9" s="73" t="s">
        <v>11</v>
      </c>
    </row>
    <row r="10" spans="1:1" s="69" customFormat="1" ht="36" customHeight="1">
      <c r="A10" s="73" t="s">
        <v>12</v>
      </c>
    </row>
    <row r="11" spans="1:1" s="69" customFormat="1" ht="36" customHeight="1">
      <c r="A11" s="73" t="s">
        <v>13</v>
      </c>
    </row>
    <row r="12" spans="1:1" s="69" customFormat="1" ht="36" customHeight="1">
      <c r="A12" s="73" t="s">
        <v>14</v>
      </c>
    </row>
    <row r="13" spans="1:1" s="69" customFormat="1" ht="36" customHeight="1">
      <c r="A13" s="73" t="s">
        <v>15</v>
      </c>
    </row>
    <row r="14" spans="1:1" s="69" customFormat="1" ht="36" customHeight="1">
      <c r="A14" s="73" t="s">
        <v>16</v>
      </c>
    </row>
    <row r="15" spans="1:1" s="69" customFormat="1" ht="36" customHeight="1">
      <c r="A15" s="72" t="s">
        <v>17</v>
      </c>
    </row>
    <row r="16" spans="1:1" s="69" customFormat="1" ht="30.75" customHeight="1">
      <c r="A16" s="74" t="s">
        <v>18</v>
      </c>
    </row>
    <row r="17" spans="1:1" s="69" customFormat="1" ht="30.75" customHeight="1">
      <c r="A17" s="73"/>
    </row>
    <row r="18" spans="1:1" s="69" customFormat="1" ht="30.75" customHeight="1">
      <c r="A18" s="73"/>
    </row>
    <row r="19" spans="1:1">
      <c r="A19" s="71"/>
    </row>
    <row r="20" spans="1:1">
      <c r="A20" s="71"/>
    </row>
  </sheetData>
  <phoneticPr fontId="34"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A46"/>
  <sheetViews>
    <sheetView workbookViewId="0">
      <selection activeCell="B9" sqref="A9:XFD9"/>
    </sheetView>
  </sheetViews>
  <sheetFormatPr defaultColWidth="11" defaultRowHeight="15.6"/>
  <cols>
    <col min="1" max="1" width="24.77734375" style="37" customWidth="1"/>
    <col min="2" max="2" width="22.109375" style="37" customWidth="1"/>
    <col min="3" max="3" width="23.6640625" style="37" customWidth="1"/>
    <col min="4" max="4" width="24.33203125" style="37" customWidth="1"/>
    <col min="5" max="5" width="19.21875" style="37" customWidth="1"/>
    <col min="6" max="6" width="14.21875" style="37" customWidth="1"/>
    <col min="7" max="7" width="17.44140625" style="37" customWidth="1"/>
    <col min="8" max="8" width="11.88671875" style="37" customWidth="1"/>
    <col min="9" max="9" width="25.21875" style="37" customWidth="1"/>
    <col min="10" max="10" width="11" style="37"/>
    <col min="11" max="11" width="18" style="37" customWidth="1"/>
    <col min="12" max="16378" width="11" style="37"/>
    <col min="16379" max="16384" width="11" style="39"/>
  </cols>
  <sheetData>
    <row r="1" spans="1:9" s="37" customFormat="1" ht="64.5" customHeight="1">
      <c r="A1" s="81" t="s">
        <v>19</v>
      </c>
      <c r="B1" s="81"/>
      <c r="C1" s="81"/>
      <c r="D1" s="81"/>
      <c r="E1" s="81"/>
      <c r="F1" s="81"/>
      <c r="G1" s="81"/>
      <c r="H1" s="81"/>
      <c r="I1" s="81"/>
    </row>
    <row r="2" spans="1:9" s="37" customFormat="1" ht="30" customHeight="1">
      <c r="A2" s="40" t="s">
        <v>20</v>
      </c>
      <c r="B2" s="82" t="s">
        <v>21</v>
      </c>
      <c r="C2" s="83"/>
      <c r="D2" s="83"/>
      <c r="E2" s="83"/>
      <c r="F2" s="83"/>
      <c r="G2" s="83"/>
      <c r="H2" s="83"/>
      <c r="I2" s="84"/>
    </row>
    <row r="3" spans="1:9" s="37" customFormat="1" ht="26.25" customHeight="1">
      <c r="A3" s="89" t="s">
        <v>22</v>
      </c>
      <c r="B3" s="41"/>
      <c r="C3" s="41" t="s">
        <v>23</v>
      </c>
      <c r="D3" s="42" t="s">
        <v>24</v>
      </c>
      <c r="E3" s="43" t="s">
        <v>25</v>
      </c>
      <c r="F3" s="85" t="s">
        <v>26</v>
      </c>
      <c r="G3" s="86"/>
      <c r="H3" s="44" t="s">
        <v>27</v>
      </c>
      <c r="I3" s="65" t="s">
        <v>28</v>
      </c>
    </row>
    <row r="4" spans="1:9" s="37" customFormat="1" ht="23.25" customHeight="1">
      <c r="A4" s="100"/>
      <c r="B4" s="45" t="s">
        <v>29</v>
      </c>
      <c r="C4" s="46">
        <f>SUM(C5:C6)</f>
        <v>5059.8840680000003</v>
      </c>
      <c r="D4" s="46">
        <f>SUM(D5:D6)</f>
        <v>5059.8840680000003</v>
      </c>
      <c r="E4" s="46">
        <f>SUM(E5:E6)</f>
        <v>5059.3203839999996</v>
      </c>
      <c r="F4" s="87">
        <f>E4/D4%</f>
        <v>99.988859744760447</v>
      </c>
      <c r="G4" s="88"/>
      <c r="H4" s="47">
        <v>10</v>
      </c>
      <c r="I4" s="66">
        <v>9.99</v>
      </c>
    </row>
    <row r="5" spans="1:9" s="37" customFormat="1" ht="23.25" customHeight="1">
      <c r="A5" s="100"/>
      <c r="B5" s="48" t="s">
        <v>30</v>
      </c>
      <c r="C5" s="49">
        <f>1003.541423</f>
        <v>1003.541423</v>
      </c>
      <c r="D5" s="49">
        <f>C5</f>
        <v>1003.541423</v>
      </c>
      <c r="E5" s="49">
        <f>D5</f>
        <v>1003.541423</v>
      </c>
      <c r="F5" s="87">
        <f>E5/D5%</f>
        <v>100</v>
      </c>
      <c r="G5" s="88"/>
      <c r="H5" s="47" t="s">
        <v>31</v>
      </c>
      <c r="I5" s="47" t="s">
        <v>31</v>
      </c>
    </row>
    <row r="6" spans="1:9" s="37" customFormat="1" ht="23.25" customHeight="1">
      <c r="A6" s="101"/>
      <c r="B6" s="48" t="s">
        <v>32</v>
      </c>
      <c r="C6" s="49">
        <f>自评结果汇总表!D14</f>
        <v>4056.3426450000002</v>
      </c>
      <c r="D6" s="49">
        <f>C6</f>
        <v>4056.3426450000002</v>
      </c>
      <c r="E6" s="49">
        <f>自评结果汇总表!H14</f>
        <v>4055.778961</v>
      </c>
      <c r="F6" s="87">
        <f>E6/D6%</f>
        <v>99.986103639427625</v>
      </c>
      <c r="G6" s="88"/>
      <c r="H6" s="47" t="s">
        <v>31</v>
      </c>
      <c r="I6" s="47" t="s">
        <v>31</v>
      </c>
    </row>
    <row r="7" spans="1:9" s="37" customFormat="1" ht="23.25" customHeight="1">
      <c r="A7" s="90" t="s">
        <v>33</v>
      </c>
      <c r="B7" s="89" t="s">
        <v>34</v>
      </c>
      <c r="C7" s="89"/>
      <c r="D7" s="89"/>
      <c r="E7" s="90" t="s">
        <v>35</v>
      </c>
      <c r="F7" s="90"/>
      <c r="G7" s="90"/>
      <c r="H7" s="90"/>
      <c r="I7" s="90"/>
    </row>
    <row r="8" spans="1:9" s="37" customFormat="1" ht="63" customHeight="1">
      <c r="A8" s="85"/>
      <c r="B8" s="91" t="s">
        <v>36</v>
      </c>
      <c r="C8" s="92"/>
      <c r="D8" s="92"/>
      <c r="E8" s="93" t="s">
        <v>37</v>
      </c>
      <c r="F8" s="94"/>
      <c r="G8" s="94"/>
      <c r="H8" s="94"/>
      <c r="I8" s="94"/>
    </row>
    <row r="9" spans="1:9" s="37" customFormat="1" ht="58.95" customHeight="1">
      <c r="A9" s="85"/>
      <c r="B9" s="91" t="s">
        <v>38</v>
      </c>
      <c r="C9" s="92"/>
      <c r="D9" s="92"/>
      <c r="E9" s="93" t="s">
        <v>39</v>
      </c>
      <c r="F9" s="94"/>
      <c r="G9" s="94"/>
      <c r="H9" s="94"/>
      <c r="I9" s="94"/>
    </row>
    <row r="10" spans="1:9" s="37" customFormat="1" ht="36" customHeight="1">
      <c r="A10" s="85"/>
      <c r="B10" s="91" t="s">
        <v>40</v>
      </c>
      <c r="C10" s="92"/>
      <c r="D10" s="92"/>
      <c r="E10" s="93" t="s">
        <v>41</v>
      </c>
      <c r="F10" s="94"/>
      <c r="G10" s="94"/>
      <c r="H10" s="94"/>
      <c r="I10" s="94"/>
    </row>
    <row r="11" spans="1:9" s="37" customFormat="1" ht="23.25" customHeight="1">
      <c r="A11" s="102" t="s">
        <v>42</v>
      </c>
      <c r="B11" s="42" t="s">
        <v>43</v>
      </c>
      <c r="C11" s="51" t="s">
        <v>44</v>
      </c>
      <c r="D11" s="43" t="s">
        <v>45</v>
      </c>
      <c r="E11" s="41" t="s">
        <v>46</v>
      </c>
      <c r="F11" s="41" t="s">
        <v>47</v>
      </c>
      <c r="G11" s="41" t="s">
        <v>27</v>
      </c>
      <c r="H11" s="41" t="s">
        <v>28</v>
      </c>
      <c r="I11" s="41" t="s">
        <v>48</v>
      </c>
    </row>
    <row r="12" spans="1:9" s="37" customFormat="1" ht="23.25" customHeight="1">
      <c r="A12" s="102"/>
      <c r="B12" s="103" t="s">
        <v>49</v>
      </c>
      <c r="C12" s="110" t="s">
        <v>50</v>
      </c>
      <c r="D12" s="53" t="s">
        <v>51</v>
      </c>
      <c r="E12" s="54">
        <v>1</v>
      </c>
      <c r="F12" s="54">
        <v>1</v>
      </c>
      <c r="G12" s="55">
        <v>2</v>
      </c>
      <c r="H12" s="55">
        <v>2</v>
      </c>
      <c r="I12" s="67"/>
    </row>
    <row r="13" spans="1:9" s="37" customFormat="1" ht="23.25" customHeight="1">
      <c r="A13" s="102"/>
      <c r="B13" s="104"/>
      <c r="C13" s="111"/>
      <c r="D13" s="53" t="s">
        <v>52</v>
      </c>
      <c r="E13" s="54" t="s">
        <v>53</v>
      </c>
      <c r="F13" s="56">
        <v>0.99990000000000001</v>
      </c>
      <c r="G13" s="55">
        <v>2</v>
      </c>
      <c r="H13" s="55">
        <v>2</v>
      </c>
      <c r="I13" s="67"/>
    </row>
    <row r="14" spans="1:9" s="37" customFormat="1" ht="23.25" customHeight="1">
      <c r="A14" s="102"/>
      <c r="B14" s="104"/>
      <c r="C14" s="111"/>
      <c r="D14" s="53" t="s">
        <v>54</v>
      </c>
      <c r="E14" s="54" t="s">
        <v>55</v>
      </c>
      <c r="F14" s="54">
        <v>1</v>
      </c>
      <c r="G14" s="55">
        <v>2</v>
      </c>
      <c r="H14" s="55">
        <v>2</v>
      </c>
      <c r="I14" s="67"/>
    </row>
    <row r="15" spans="1:9" s="37" customFormat="1" ht="23.25" customHeight="1">
      <c r="A15" s="102"/>
      <c r="B15" s="104"/>
      <c r="C15" s="112"/>
      <c r="D15" s="53" t="s">
        <v>56</v>
      </c>
      <c r="E15" s="54" t="s">
        <v>57</v>
      </c>
      <c r="F15" s="57">
        <v>4.8000000000000001E-2</v>
      </c>
      <c r="G15" s="55">
        <v>2</v>
      </c>
      <c r="H15" s="55">
        <v>2</v>
      </c>
      <c r="I15" s="67"/>
    </row>
    <row r="16" spans="1:9" s="37" customFormat="1" ht="23.25" customHeight="1">
      <c r="A16" s="102"/>
      <c r="B16" s="104"/>
      <c r="C16" s="113" t="s">
        <v>58</v>
      </c>
      <c r="D16" s="53" t="s">
        <v>59</v>
      </c>
      <c r="E16" s="54" t="s">
        <v>60</v>
      </c>
      <c r="F16" s="54">
        <v>1</v>
      </c>
      <c r="G16" s="55">
        <v>2</v>
      </c>
      <c r="H16" s="55">
        <v>2</v>
      </c>
      <c r="I16" s="45"/>
    </row>
    <row r="17" spans="1:9" s="37" customFormat="1" ht="23.25" customHeight="1">
      <c r="A17" s="102"/>
      <c r="B17" s="104"/>
      <c r="C17" s="112"/>
      <c r="D17" s="53" t="s">
        <v>61</v>
      </c>
      <c r="E17" s="54" t="s">
        <v>62</v>
      </c>
      <c r="F17" s="54">
        <v>1</v>
      </c>
      <c r="G17" s="55">
        <v>2</v>
      </c>
      <c r="H17" s="55">
        <v>2</v>
      </c>
      <c r="I17" s="45"/>
    </row>
    <row r="18" spans="1:9" s="37" customFormat="1" ht="23.25" customHeight="1">
      <c r="A18" s="102"/>
      <c r="B18" s="104"/>
      <c r="C18" s="58" t="s">
        <v>63</v>
      </c>
      <c r="D18" s="53" t="s">
        <v>64</v>
      </c>
      <c r="E18" s="54" t="s">
        <v>62</v>
      </c>
      <c r="F18" s="54">
        <v>1</v>
      </c>
      <c r="G18" s="55">
        <v>2</v>
      </c>
      <c r="H18" s="55">
        <v>2</v>
      </c>
      <c r="I18" s="45"/>
    </row>
    <row r="19" spans="1:9" s="37" customFormat="1" ht="23.25" customHeight="1">
      <c r="A19" s="102"/>
      <c r="B19" s="104"/>
      <c r="C19" s="59" t="s">
        <v>65</v>
      </c>
      <c r="D19" s="53" t="s">
        <v>66</v>
      </c>
      <c r="E19" s="54" t="s">
        <v>62</v>
      </c>
      <c r="F19" s="54">
        <v>1</v>
      </c>
      <c r="G19" s="55">
        <v>2</v>
      </c>
      <c r="H19" s="55">
        <v>2</v>
      </c>
      <c r="I19" s="45"/>
    </row>
    <row r="20" spans="1:9" s="37" customFormat="1" ht="23.25" customHeight="1">
      <c r="A20" s="102"/>
      <c r="B20" s="104"/>
      <c r="C20" s="59" t="s">
        <v>67</v>
      </c>
      <c r="D20" s="53" t="s">
        <v>68</v>
      </c>
      <c r="E20" s="54" t="s">
        <v>69</v>
      </c>
      <c r="F20" s="54">
        <v>1</v>
      </c>
      <c r="G20" s="55">
        <v>2</v>
      </c>
      <c r="H20" s="55">
        <v>2</v>
      </c>
      <c r="I20" s="67"/>
    </row>
    <row r="21" spans="1:9" s="37" customFormat="1" ht="23.25" customHeight="1">
      <c r="A21" s="102"/>
      <c r="B21" s="105"/>
      <c r="C21" s="59" t="s">
        <v>70</v>
      </c>
      <c r="D21" s="53" t="s">
        <v>71</v>
      </c>
      <c r="E21" s="54" t="s">
        <v>60</v>
      </c>
      <c r="F21" s="54">
        <v>1</v>
      </c>
      <c r="G21" s="55">
        <v>2</v>
      </c>
      <c r="H21" s="55">
        <v>2</v>
      </c>
      <c r="I21" s="45"/>
    </row>
    <row r="22" spans="1:9" s="37" customFormat="1" ht="23.25" customHeight="1">
      <c r="A22" s="102"/>
      <c r="B22" s="106" t="s">
        <v>72</v>
      </c>
      <c r="C22" s="110" t="s">
        <v>73</v>
      </c>
      <c r="D22" s="53" t="s">
        <v>74</v>
      </c>
      <c r="E22" s="54" t="s">
        <v>75</v>
      </c>
      <c r="F22" s="54" t="s">
        <v>75</v>
      </c>
      <c r="G22" s="55">
        <v>5.5</v>
      </c>
      <c r="H22" s="55">
        <v>5.5</v>
      </c>
      <c r="I22" s="50"/>
    </row>
    <row r="23" spans="1:9" s="37" customFormat="1" ht="23.25" customHeight="1">
      <c r="A23" s="102"/>
      <c r="B23" s="107"/>
      <c r="C23" s="111"/>
      <c r="D23" s="53" t="s">
        <v>76</v>
      </c>
      <c r="E23" s="54" t="s">
        <v>77</v>
      </c>
      <c r="F23" s="54" t="s">
        <v>77</v>
      </c>
      <c r="G23" s="55">
        <v>5.5</v>
      </c>
      <c r="H23" s="55">
        <v>5.5</v>
      </c>
      <c r="I23" s="50"/>
    </row>
    <row r="24" spans="1:9" s="37" customFormat="1" ht="30" customHeight="1">
      <c r="A24" s="102"/>
      <c r="B24" s="107"/>
      <c r="C24" s="111"/>
      <c r="D24" s="53" t="s">
        <v>78</v>
      </c>
      <c r="E24" s="54" t="s">
        <v>79</v>
      </c>
      <c r="F24" s="54">
        <v>0.95</v>
      </c>
      <c r="G24" s="55">
        <v>5.5</v>
      </c>
      <c r="H24" s="55">
        <v>5</v>
      </c>
      <c r="I24" s="68" t="s">
        <v>80</v>
      </c>
    </row>
    <row r="25" spans="1:9" s="37" customFormat="1" ht="23.25" customHeight="1">
      <c r="A25" s="102"/>
      <c r="B25" s="107"/>
      <c r="C25" s="114"/>
      <c r="D25" s="53" t="s">
        <v>81</v>
      </c>
      <c r="E25" s="54" t="s">
        <v>82</v>
      </c>
      <c r="F25" s="54">
        <v>1</v>
      </c>
      <c r="G25" s="55">
        <v>5.5</v>
      </c>
      <c r="H25" s="55">
        <v>5.5</v>
      </c>
      <c r="I25" s="50"/>
    </row>
    <row r="26" spans="1:9" s="37" customFormat="1" ht="23.25" customHeight="1">
      <c r="A26" s="102"/>
      <c r="B26" s="107"/>
      <c r="C26" s="102" t="s">
        <v>83</v>
      </c>
      <c r="D26" s="53" t="s">
        <v>84</v>
      </c>
      <c r="E26" s="54" t="s">
        <v>85</v>
      </c>
      <c r="F26" s="54">
        <v>1</v>
      </c>
      <c r="G26" s="55">
        <v>5.5</v>
      </c>
      <c r="H26" s="55">
        <v>5.5</v>
      </c>
      <c r="I26" s="50"/>
    </row>
    <row r="27" spans="1:9" s="37" customFormat="1" ht="27" customHeight="1">
      <c r="A27" s="102"/>
      <c r="B27" s="107"/>
      <c r="C27" s="102"/>
      <c r="D27" s="53" t="s">
        <v>86</v>
      </c>
      <c r="E27" s="54" t="s">
        <v>85</v>
      </c>
      <c r="F27" s="54">
        <v>0.95</v>
      </c>
      <c r="G27" s="55">
        <v>5.5</v>
      </c>
      <c r="H27" s="55">
        <v>5</v>
      </c>
      <c r="I27" s="68" t="s">
        <v>87</v>
      </c>
    </row>
    <row r="28" spans="1:9" s="37" customFormat="1" ht="23.25" customHeight="1">
      <c r="A28" s="102"/>
      <c r="B28" s="107"/>
      <c r="C28" s="102"/>
      <c r="D28" s="53" t="s">
        <v>88</v>
      </c>
      <c r="E28" s="54" t="s">
        <v>85</v>
      </c>
      <c r="F28" s="54">
        <v>1</v>
      </c>
      <c r="G28" s="55">
        <v>5.5</v>
      </c>
      <c r="H28" s="55">
        <v>5.5</v>
      </c>
      <c r="I28" s="45"/>
    </row>
    <row r="29" spans="1:9" s="37" customFormat="1" ht="23.25" customHeight="1">
      <c r="A29" s="102"/>
      <c r="B29" s="107"/>
      <c r="C29" s="110" t="s">
        <v>89</v>
      </c>
      <c r="D29" s="60" t="s">
        <v>90</v>
      </c>
      <c r="E29" s="50" t="s">
        <v>91</v>
      </c>
      <c r="F29" s="54">
        <v>1</v>
      </c>
      <c r="G29" s="55">
        <v>6</v>
      </c>
      <c r="H29" s="55">
        <v>6</v>
      </c>
      <c r="I29" s="45"/>
    </row>
    <row r="30" spans="1:9" s="37" customFormat="1" ht="23.25" customHeight="1">
      <c r="A30" s="102"/>
      <c r="B30" s="108"/>
      <c r="C30" s="112"/>
      <c r="D30" s="60" t="s">
        <v>92</v>
      </c>
      <c r="E30" s="50" t="s">
        <v>93</v>
      </c>
      <c r="F30" s="54">
        <v>1</v>
      </c>
      <c r="G30" s="55">
        <v>5.5</v>
      </c>
      <c r="H30" s="55">
        <v>5.5</v>
      </c>
      <c r="I30" s="45"/>
    </row>
    <row r="31" spans="1:9" s="37" customFormat="1" ht="23.25" customHeight="1">
      <c r="A31" s="102"/>
      <c r="B31" s="109" t="s">
        <v>94</v>
      </c>
      <c r="C31" s="58" t="s">
        <v>95</v>
      </c>
      <c r="D31" s="53" t="s">
        <v>96</v>
      </c>
      <c r="E31" s="61" t="s">
        <v>97</v>
      </c>
      <c r="F31" s="54">
        <v>1</v>
      </c>
      <c r="G31" s="55">
        <v>2</v>
      </c>
      <c r="H31" s="55">
        <v>2</v>
      </c>
      <c r="I31" s="45"/>
    </row>
    <row r="32" spans="1:9" s="37" customFormat="1" ht="23.25" customHeight="1">
      <c r="A32" s="102"/>
      <c r="B32" s="104"/>
      <c r="C32" s="59" t="s">
        <v>98</v>
      </c>
      <c r="D32" s="53" t="s">
        <v>99</v>
      </c>
      <c r="E32" s="61" t="s">
        <v>97</v>
      </c>
      <c r="F32" s="54">
        <v>1</v>
      </c>
      <c r="G32" s="55">
        <v>2</v>
      </c>
      <c r="H32" s="55">
        <v>2</v>
      </c>
      <c r="I32" s="45"/>
    </row>
    <row r="33" spans="1:9 16379:16381" s="37" customFormat="1" ht="33" customHeight="1">
      <c r="A33" s="102"/>
      <c r="B33" s="104"/>
      <c r="C33" s="59" t="s">
        <v>100</v>
      </c>
      <c r="D33" s="53" t="s">
        <v>101</v>
      </c>
      <c r="E33" s="54">
        <v>1</v>
      </c>
      <c r="F33" s="54">
        <v>0.9</v>
      </c>
      <c r="G33" s="55">
        <v>2</v>
      </c>
      <c r="H33" s="55">
        <v>1.5</v>
      </c>
      <c r="I33" s="64" t="s">
        <v>102</v>
      </c>
    </row>
    <row r="34" spans="1:9 16379:16381" s="37" customFormat="1" ht="23.25" customHeight="1">
      <c r="A34" s="102"/>
      <c r="B34" s="104"/>
      <c r="C34" s="59" t="s">
        <v>103</v>
      </c>
      <c r="D34" s="53" t="s">
        <v>104</v>
      </c>
      <c r="E34" s="61" t="s">
        <v>97</v>
      </c>
      <c r="F34" s="54">
        <v>1</v>
      </c>
      <c r="G34" s="55">
        <v>2</v>
      </c>
      <c r="H34" s="55">
        <v>2</v>
      </c>
      <c r="I34" s="45"/>
    </row>
    <row r="35" spans="1:9 16379:16381" s="37" customFormat="1" ht="23.25" customHeight="1">
      <c r="A35" s="102"/>
      <c r="B35" s="104"/>
      <c r="C35" s="52" t="s">
        <v>105</v>
      </c>
      <c r="D35" s="62" t="s">
        <v>106</v>
      </c>
      <c r="E35" s="61" t="s">
        <v>97</v>
      </c>
      <c r="F35" s="54">
        <v>1</v>
      </c>
      <c r="G35" s="55">
        <v>2</v>
      </c>
      <c r="H35" s="55">
        <v>2</v>
      </c>
      <c r="I35" s="45"/>
    </row>
    <row r="36" spans="1:9 16379:16381" s="37" customFormat="1" ht="23.25" customHeight="1">
      <c r="A36" s="102"/>
      <c r="B36" s="102" t="s">
        <v>107</v>
      </c>
      <c r="C36" s="63" t="s">
        <v>108</v>
      </c>
      <c r="D36" s="62" t="s">
        <v>109</v>
      </c>
      <c r="E36" s="54" t="s">
        <v>110</v>
      </c>
      <c r="F36" s="64">
        <v>0.8</v>
      </c>
      <c r="G36" s="55">
        <v>5</v>
      </c>
      <c r="H36" s="55">
        <v>5</v>
      </c>
      <c r="I36" s="45"/>
    </row>
    <row r="37" spans="1:9 16379:16381" s="37" customFormat="1" ht="23.25" customHeight="1">
      <c r="A37" s="102"/>
      <c r="B37" s="102"/>
      <c r="C37" s="50" t="s">
        <v>111</v>
      </c>
      <c r="D37" s="48" t="s">
        <v>107</v>
      </c>
      <c r="E37" s="54" t="s">
        <v>110</v>
      </c>
      <c r="F37" s="64">
        <v>0.8</v>
      </c>
      <c r="G37" s="55">
        <v>5</v>
      </c>
      <c r="H37" s="55">
        <v>5</v>
      </c>
      <c r="I37" s="45"/>
    </row>
    <row r="38" spans="1:9 16379:16381" s="37" customFormat="1" ht="23.25" customHeight="1">
      <c r="A38" s="85" t="s">
        <v>112</v>
      </c>
      <c r="B38" s="95"/>
      <c r="C38" s="95"/>
      <c r="D38" s="95"/>
      <c r="E38" s="95"/>
      <c r="F38" s="95"/>
      <c r="G38" s="86"/>
      <c r="H38" s="55">
        <f>SUM(H12:H37)+I4</f>
        <v>98.49</v>
      </c>
      <c r="I38" s="45"/>
    </row>
    <row r="39" spans="1:9 16379:16381" s="37" customFormat="1" ht="23.25" customHeight="1">
      <c r="A39" s="96" t="s">
        <v>113</v>
      </c>
      <c r="B39" s="97"/>
      <c r="C39" s="97"/>
      <c r="D39" s="97"/>
      <c r="E39" s="97"/>
      <c r="F39" s="97"/>
      <c r="G39" s="97"/>
      <c r="H39" s="97"/>
      <c r="I39" s="98"/>
    </row>
    <row r="40" spans="1:9 16379:16381" s="38" customFormat="1" ht="54" customHeight="1">
      <c r="A40" s="99" t="s">
        <v>114</v>
      </c>
      <c r="B40" s="99"/>
      <c r="C40" s="99"/>
      <c r="D40" s="99"/>
      <c r="E40" s="99"/>
      <c r="F40" s="99"/>
      <c r="G40" s="99"/>
      <c r="H40" s="99"/>
      <c r="I40" s="99"/>
    </row>
    <row r="41" spans="1:9 16379:16381" s="38" customFormat="1" ht="52.95" customHeight="1">
      <c r="A41" s="99" t="s">
        <v>115</v>
      </c>
      <c r="B41" s="99"/>
      <c r="C41" s="99"/>
      <c r="D41" s="99"/>
      <c r="E41" s="99"/>
      <c r="F41" s="99"/>
      <c r="G41" s="99"/>
      <c r="H41" s="99"/>
      <c r="I41" s="99"/>
    </row>
    <row r="42" spans="1:9 16379:16381" s="37" customFormat="1" ht="14.4"/>
    <row r="43" spans="1:9 16379:16381" s="37" customFormat="1" ht="14.4"/>
    <row r="44" spans="1:9 16379:16381" s="37" customFormat="1" ht="14.4"/>
    <row r="45" spans="1:9 16379:16381" s="37" customFormat="1" ht="14.4"/>
    <row r="46" spans="1:9 16379:16381" s="37" customFormat="1">
      <c r="XEY46" s="39"/>
      <c r="XEZ46" s="39"/>
      <c r="XFA46" s="39"/>
    </row>
  </sheetData>
  <mergeCells count="30">
    <mergeCell ref="A39:I39"/>
    <mergeCell ref="A40:I40"/>
    <mergeCell ref="A41:I41"/>
    <mergeCell ref="A3:A6"/>
    <mergeCell ref="A7:A10"/>
    <mergeCell ref="A11:A37"/>
    <mergeCell ref="B12:B21"/>
    <mergeCell ref="B22:B30"/>
    <mergeCell ref="B31:B35"/>
    <mergeCell ref="B36:B37"/>
    <mergeCell ref="C12:C15"/>
    <mergeCell ref="C16:C17"/>
    <mergeCell ref="C22:C25"/>
    <mergeCell ref="C26:C28"/>
    <mergeCell ref="C29:C30"/>
    <mergeCell ref="B9:D9"/>
    <mergeCell ref="E9:I9"/>
    <mergeCell ref="B10:D10"/>
    <mergeCell ref="E10:I10"/>
    <mergeCell ref="A38:G38"/>
    <mergeCell ref="F6:G6"/>
    <mergeCell ref="B7:D7"/>
    <mergeCell ref="E7:I7"/>
    <mergeCell ref="B8:D8"/>
    <mergeCell ref="E8:I8"/>
    <mergeCell ref="A1:I1"/>
    <mergeCell ref="B2:I2"/>
    <mergeCell ref="F3:G3"/>
    <mergeCell ref="F4:G4"/>
    <mergeCell ref="F5:G5"/>
  </mergeCells>
  <phoneticPr fontId="34" type="noConversion"/>
  <pageMargins left="0.74803149606299202" right="0.74803149606299202" top="0.98425196850393704" bottom="0.98425196850393704" header="0.511811023622047" footer="0.511811023622047"/>
  <pageSetup paperSize="9" scale="48"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14"/>
  <sheetViews>
    <sheetView zoomScale="115" zoomScaleNormal="115" workbookViewId="0">
      <selection activeCell="H10" sqref="H10"/>
    </sheetView>
  </sheetViews>
  <sheetFormatPr defaultColWidth="9" defaultRowHeight="14.4"/>
  <cols>
    <col min="1" max="1" width="8.109375" style="23" customWidth="1"/>
    <col min="2" max="2" width="48.33203125" customWidth="1"/>
    <col min="3" max="3" width="17.44140625" customWidth="1"/>
    <col min="4" max="4" width="11.109375" customWidth="1"/>
    <col min="5" max="5" width="13.5546875" customWidth="1"/>
    <col min="6" max="6" width="14.44140625" customWidth="1"/>
    <col min="7" max="7" width="10.5546875" customWidth="1"/>
    <col min="8" max="9" width="12.6640625" customWidth="1"/>
    <col min="10" max="10" width="9.88671875" style="28" customWidth="1"/>
    <col min="11" max="11" width="12.6640625" customWidth="1"/>
    <col min="12" max="12" width="15" customWidth="1"/>
  </cols>
  <sheetData>
    <row r="1" spans="1:11" ht="57" customHeight="1">
      <c r="A1" s="115" t="s">
        <v>116</v>
      </c>
      <c r="B1" s="115"/>
      <c r="C1" s="115"/>
      <c r="D1" s="115"/>
      <c r="E1" s="115"/>
      <c r="F1" s="115"/>
      <c r="G1" s="115"/>
      <c r="H1" s="115"/>
      <c r="I1" s="115"/>
      <c r="J1" s="116"/>
      <c r="K1" s="115"/>
    </row>
    <row r="2" spans="1:11" s="27" customFormat="1" ht="30" customHeight="1">
      <c r="A2" s="118" t="s">
        <v>117</v>
      </c>
      <c r="B2" s="117" t="s">
        <v>118</v>
      </c>
      <c r="C2" s="121" t="s">
        <v>119</v>
      </c>
      <c r="D2" s="117" t="s">
        <v>120</v>
      </c>
      <c r="E2" s="117"/>
      <c r="F2" s="117"/>
      <c r="G2" s="117"/>
      <c r="H2" s="117"/>
      <c r="I2" s="117"/>
      <c r="J2" s="122" t="s">
        <v>121</v>
      </c>
      <c r="K2" s="118" t="s">
        <v>122</v>
      </c>
    </row>
    <row r="3" spans="1:11" s="27" customFormat="1" ht="30" customHeight="1">
      <c r="A3" s="119"/>
      <c r="B3" s="117"/>
      <c r="C3" s="121"/>
      <c r="D3" s="117" t="s">
        <v>24</v>
      </c>
      <c r="E3" s="117"/>
      <c r="F3" s="117"/>
      <c r="G3" s="117"/>
      <c r="H3" s="117" t="s">
        <v>123</v>
      </c>
      <c r="I3" s="117" t="s">
        <v>124</v>
      </c>
      <c r="J3" s="123"/>
      <c r="K3" s="119"/>
    </row>
    <row r="4" spans="1:11" s="27" customFormat="1" ht="30" customHeight="1">
      <c r="A4" s="120"/>
      <c r="B4" s="117"/>
      <c r="C4" s="121"/>
      <c r="D4" s="9" t="s">
        <v>125</v>
      </c>
      <c r="E4" s="7" t="s">
        <v>126</v>
      </c>
      <c r="F4" s="7" t="s">
        <v>127</v>
      </c>
      <c r="G4" s="7" t="s">
        <v>128</v>
      </c>
      <c r="H4" s="117"/>
      <c r="I4" s="121"/>
      <c r="J4" s="124"/>
      <c r="K4" s="119"/>
    </row>
    <row r="5" spans="1:11" ht="30" customHeight="1">
      <c r="A5" s="29">
        <v>1</v>
      </c>
      <c r="B5" s="30" t="s">
        <v>129</v>
      </c>
      <c r="C5" s="31" t="s">
        <v>130</v>
      </c>
      <c r="D5" s="32">
        <f>SUM(E5:G5)</f>
        <v>162.98438400000001</v>
      </c>
      <c r="E5" s="32">
        <v>151.69810000000001</v>
      </c>
      <c r="F5" s="32">
        <v>11.286284</v>
      </c>
      <c r="G5" s="32"/>
      <c r="H5" s="32">
        <v>162.97999999999999</v>
      </c>
      <c r="I5" s="32">
        <f>H5/D5%</f>
        <v>99.997310171752389</v>
      </c>
      <c r="J5" s="35">
        <f>'1.成品油税费改革资金用于养护维修项目(日常养护维修)'!J27</f>
        <v>100</v>
      </c>
      <c r="K5" s="34"/>
    </row>
    <row r="6" spans="1:11" ht="30" customHeight="1">
      <c r="A6" s="29">
        <v>2</v>
      </c>
      <c r="B6" s="29" t="s">
        <v>131</v>
      </c>
      <c r="C6" s="31" t="s">
        <v>130</v>
      </c>
      <c r="D6" s="32">
        <f>SUM(E6:G6)</f>
        <v>79.411500000000004</v>
      </c>
      <c r="E6" s="32">
        <v>79.411500000000004</v>
      </c>
      <c r="F6" s="33"/>
      <c r="G6" s="33"/>
      <c r="H6" s="32">
        <v>79.41</v>
      </c>
      <c r="I6" s="32">
        <f>H6/D6%</f>
        <v>99.998111104814782</v>
      </c>
      <c r="J6" s="35">
        <f>'2.成品油税费改革用于养护工程项目经费'!J27</f>
        <v>99.77249999999998</v>
      </c>
      <c r="K6" s="34"/>
    </row>
    <row r="7" spans="1:11" ht="30" customHeight="1">
      <c r="A7" s="29">
        <v>3</v>
      </c>
      <c r="B7" s="30" t="s">
        <v>132</v>
      </c>
      <c r="C7" s="31" t="s">
        <v>130</v>
      </c>
      <c r="D7" s="32">
        <f>SUM(E7:G7)</f>
        <v>249.37</v>
      </c>
      <c r="E7" s="32">
        <v>199.57</v>
      </c>
      <c r="F7" s="32">
        <v>49.8</v>
      </c>
      <c r="G7" s="32"/>
      <c r="H7" s="32">
        <v>249.37</v>
      </c>
      <c r="I7" s="32">
        <f>H7/D7%</f>
        <v>100</v>
      </c>
      <c r="J7" s="35">
        <f>'3.成品油税费改革资金用于业务费'!J29</f>
        <v>100</v>
      </c>
      <c r="K7" s="34"/>
    </row>
    <row r="8" spans="1:11" ht="30" customHeight="1">
      <c r="A8" s="29">
        <v>4</v>
      </c>
      <c r="B8" s="30" t="s">
        <v>133</v>
      </c>
      <c r="C8" s="31" t="s">
        <v>130</v>
      </c>
      <c r="D8" s="32">
        <f t="shared" ref="D8:D12" si="0">SUM(E8:G8)</f>
        <v>0.6</v>
      </c>
      <c r="E8" s="32">
        <v>0</v>
      </c>
      <c r="F8" s="32">
        <v>0.6</v>
      </c>
      <c r="G8" s="32"/>
      <c r="H8" s="32">
        <v>0.6</v>
      </c>
      <c r="I8" s="32">
        <f t="shared" ref="I8:I12" si="1">H8/D8%</f>
        <v>100</v>
      </c>
      <c r="J8" s="35">
        <f>'4.非税收入'!J27</f>
        <v>100</v>
      </c>
      <c r="K8" s="29"/>
    </row>
    <row r="9" spans="1:11" ht="30" customHeight="1">
      <c r="A9" s="29">
        <v>5</v>
      </c>
      <c r="B9" s="30" t="s">
        <v>134</v>
      </c>
      <c r="C9" s="31" t="s">
        <v>130</v>
      </c>
      <c r="D9" s="32"/>
      <c r="E9" s="32"/>
      <c r="F9" s="32"/>
      <c r="G9" s="32"/>
      <c r="H9" s="32"/>
      <c r="I9" s="32"/>
      <c r="J9" s="35"/>
      <c r="K9" s="29" t="s">
        <v>135</v>
      </c>
    </row>
    <row r="10" spans="1:11" ht="30" customHeight="1">
      <c r="A10" s="29">
        <v>6</v>
      </c>
      <c r="B10" s="30" t="s">
        <v>136</v>
      </c>
      <c r="C10" s="31" t="s">
        <v>130</v>
      </c>
      <c r="D10" s="32">
        <f t="shared" si="0"/>
        <v>585.97676100000001</v>
      </c>
      <c r="E10" s="32">
        <v>585.97676100000001</v>
      </c>
      <c r="F10" s="32"/>
      <c r="G10" s="32"/>
      <c r="H10" s="32">
        <f>585.976761-0.5578</f>
        <v>585.41896099999997</v>
      </c>
      <c r="I10" s="32">
        <f t="shared" si="1"/>
        <v>99.904808511680883</v>
      </c>
      <c r="J10" s="35">
        <f>'5.政府收费公路养护、修缮及其他支出经费'!J34</f>
        <v>96.584410000000005</v>
      </c>
      <c r="K10" s="34"/>
    </row>
    <row r="11" spans="1:11" ht="30" customHeight="1">
      <c r="A11" s="29">
        <v>7</v>
      </c>
      <c r="B11" s="30" t="s">
        <v>137</v>
      </c>
      <c r="C11" s="31" t="s">
        <v>130</v>
      </c>
      <c r="D11" s="32">
        <f t="shared" si="0"/>
        <v>2357</v>
      </c>
      <c r="E11" s="32">
        <v>2357</v>
      </c>
      <c r="F11" s="32"/>
      <c r="G11" s="32"/>
      <c r="H11" s="32">
        <v>2357</v>
      </c>
      <c r="I11" s="32">
        <f t="shared" si="1"/>
        <v>100</v>
      </c>
      <c r="J11" s="35">
        <f>'6.政府还贷二级公路取消收费后补助资金'!J29</f>
        <v>99.7</v>
      </c>
      <c r="K11" s="34"/>
    </row>
    <row r="12" spans="1:11" ht="30" customHeight="1">
      <c r="A12" s="29">
        <v>8</v>
      </c>
      <c r="B12" s="23" t="s">
        <v>138</v>
      </c>
      <c r="C12" s="31" t="s">
        <v>130</v>
      </c>
      <c r="D12" s="32">
        <f t="shared" si="0"/>
        <v>621</v>
      </c>
      <c r="E12" s="32">
        <v>621</v>
      </c>
      <c r="F12" s="32"/>
      <c r="G12" s="32"/>
      <c r="H12" s="32">
        <v>621</v>
      </c>
      <c r="I12" s="32">
        <f t="shared" si="1"/>
        <v>100</v>
      </c>
      <c r="J12" s="35">
        <f>'7.车辆购置税收入补助地方支出资金'!J25</f>
        <v>99.999999999999972</v>
      </c>
      <c r="K12" s="34"/>
    </row>
    <row r="13" spans="1:11" ht="30" customHeight="1">
      <c r="A13" s="29">
        <v>9</v>
      </c>
      <c r="B13" s="30" t="s">
        <v>139</v>
      </c>
      <c r="C13" s="31" t="s">
        <v>130</v>
      </c>
      <c r="D13" s="32"/>
      <c r="E13" s="32"/>
      <c r="F13" s="32"/>
      <c r="G13" s="32"/>
      <c r="H13" s="32"/>
      <c r="I13" s="32"/>
      <c r="J13" s="36"/>
      <c r="K13" s="29" t="s">
        <v>135</v>
      </c>
    </row>
    <row r="14" spans="1:11" ht="30" customHeight="1">
      <c r="A14" s="29"/>
      <c r="B14" s="30" t="s">
        <v>140</v>
      </c>
      <c r="C14" s="34"/>
      <c r="D14" s="32">
        <f>SUM(D5:D12)</f>
        <v>4056.3426450000002</v>
      </c>
      <c r="E14" s="32">
        <f>SUM(E5:E12)</f>
        <v>3994.6563610000003</v>
      </c>
      <c r="F14" s="32">
        <f>SUM(F5:F12)</f>
        <v>61.686284000000001</v>
      </c>
      <c r="G14" s="32">
        <f>SUM(G5:G12)</f>
        <v>0</v>
      </c>
      <c r="H14" s="32">
        <f>SUM(H5:H12)</f>
        <v>4055.778961</v>
      </c>
      <c r="I14" s="32">
        <f>H14/D14%</f>
        <v>99.986103639427625</v>
      </c>
      <c r="J14" s="36"/>
      <c r="K14" s="34"/>
    </row>
  </sheetData>
  <mergeCells count="10">
    <mergeCell ref="A1:K1"/>
    <mergeCell ref="D2:I2"/>
    <mergeCell ref="D3:G3"/>
    <mergeCell ref="A2:A4"/>
    <mergeCell ref="B2:B4"/>
    <mergeCell ref="C2:C4"/>
    <mergeCell ref="H3:H4"/>
    <mergeCell ref="I3:I4"/>
    <mergeCell ref="J2:J4"/>
    <mergeCell ref="K2:K4"/>
  </mergeCells>
  <phoneticPr fontId="34" type="noConversion"/>
  <pageMargins left="0.74803149606299202" right="0.74803149606299202" top="0.98425196850393704" bottom="0.98425196850393704" header="0.511811023622047" footer="0.511811023622047"/>
  <pageSetup paperSize="9" scale="71"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1"/>
  <sheetViews>
    <sheetView workbookViewId="0">
      <selection activeCell="I3" sqref="I3:L3"/>
    </sheetView>
  </sheetViews>
  <sheetFormatPr defaultColWidth="9" defaultRowHeight="14.4"/>
  <cols>
    <col min="2" max="2" width="13.33203125" customWidth="1"/>
    <col min="3" max="3" width="16.77734375" customWidth="1"/>
    <col min="4" max="4" width="14.33203125" customWidth="1"/>
    <col min="5" max="5" width="16.77734375" customWidth="1"/>
    <col min="6" max="6" width="9.77734375" customWidth="1"/>
    <col min="7" max="7" width="14.44140625" customWidth="1"/>
    <col min="8" max="8" width="11.21875" customWidth="1"/>
    <col min="9" max="9" width="13.44140625" customWidth="1"/>
    <col min="10" max="10" width="12.88671875" customWidth="1"/>
    <col min="11" max="11" width="6.44140625" customWidth="1"/>
    <col min="12" max="12" width="16.44140625" customWidth="1"/>
  </cols>
  <sheetData>
    <row r="1" spans="1:12" s="1" customFormat="1" ht="56.7" customHeight="1">
      <c r="A1" s="115" t="s">
        <v>141</v>
      </c>
      <c r="B1" s="115"/>
      <c r="C1" s="115"/>
      <c r="D1" s="115"/>
      <c r="E1" s="115"/>
      <c r="F1" s="115"/>
      <c r="G1" s="115"/>
      <c r="H1" s="115"/>
      <c r="I1" s="115"/>
      <c r="J1" s="115"/>
      <c r="K1" s="115"/>
      <c r="L1" s="115"/>
    </row>
    <row r="2" spans="1:12" s="2" customFormat="1" ht="19.2" customHeight="1">
      <c r="A2" s="125" t="s">
        <v>118</v>
      </c>
      <c r="B2" s="125"/>
      <c r="C2" s="125" t="s">
        <v>142</v>
      </c>
      <c r="D2" s="125"/>
      <c r="E2" s="125"/>
      <c r="F2" s="125"/>
      <c r="G2" s="125"/>
      <c r="H2" s="125"/>
      <c r="I2" s="125"/>
      <c r="J2" s="125"/>
      <c r="K2" s="125"/>
      <c r="L2" s="125"/>
    </row>
    <row r="3" spans="1:12" ht="21" customHeight="1">
      <c r="A3" s="125" t="s">
        <v>119</v>
      </c>
      <c r="B3" s="125"/>
      <c r="C3" s="126" t="s">
        <v>143</v>
      </c>
      <c r="D3" s="126"/>
      <c r="E3" s="126"/>
      <c r="F3" s="126"/>
      <c r="G3" s="125" t="s">
        <v>144</v>
      </c>
      <c r="H3" s="125"/>
      <c r="I3" s="125" t="s">
        <v>145</v>
      </c>
      <c r="J3" s="125"/>
      <c r="K3" s="125"/>
      <c r="L3" s="125"/>
    </row>
    <row r="4" spans="1:12" ht="30" customHeight="1">
      <c r="A4" s="125" t="s">
        <v>120</v>
      </c>
      <c r="B4" s="125"/>
      <c r="C4" s="5"/>
      <c r="D4" s="4" t="s">
        <v>146</v>
      </c>
      <c r="E4" s="125" t="s">
        <v>147</v>
      </c>
      <c r="F4" s="125"/>
      <c r="G4" s="125" t="s">
        <v>148</v>
      </c>
      <c r="H4" s="125"/>
      <c r="I4" s="3" t="s">
        <v>149</v>
      </c>
      <c r="J4" s="125" t="s">
        <v>27</v>
      </c>
      <c r="K4" s="125"/>
      <c r="L4" s="3" t="s">
        <v>28</v>
      </c>
    </row>
    <row r="5" spans="1:12" ht="30" customHeight="1">
      <c r="A5" s="125"/>
      <c r="B5" s="125"/>
      <c r="C5" s="5" t="s">
        <v>150</v>
      </c>
      <c r="D5" s="3">
        <f>E5</f>
        <v>162.98438400000001</v>
      </c>
      <c r="E5" s="125">
        <f>SUM(E6:F7)</f>
        <v>162.98438400000001</v>
      </c>
      <c r="F5" s="125"/>
      <c r="G5" s="125">
        <f>E5</f>
        <v>162.98438400000001</v>
      </c>
      <c r="H5" s="125"/>
      <c r="I5" s="6">
        <v>100</v>
      </c>
      <c r="J5" s="127">
        <v>10</v>
      </c>
      <c r="K5" s="127"/>
      <c r="L5" s="6">
        <v>10</v>
      </c>
    </row>
    <row r="6" spans="1:12" ht="30" customHeight="1">
      <c r="A6" s="125"/>
      <c r="B6" s="125"/>
      <c r="C6" s="5" t="s">
        <v>151</v>
      </c>
      <c r="D6" s="3">
        <f>E6</f>
        <v>151.69810000000001</v>
      </c>
      <c r="E6" s="125">
        <v>151.69810000000001</v>
      </c>
      <c r="F6" s="125"/>
      <c r="G6" s="125">
        <f>E6</f>
        <v>151.69810000000001</v>
      </c>
      <c r="H6" s="125"/>
      <c r="I6" s="6">
        <v>100</v>
      </c>
      <c r="J6" s="127" t="s">
        <v>152</v>
      </c>
      <c r="K6" s="127"/>
      <c r="L6" s="6" t="s">
        <v>152</v>
      </c>
    </row>
    <row r="7" spans="1:12" ht="30" customHeight="1">
      <c r="A7" s="125"/>
      <c r="B7" s="125"/>
      <c r="C7" s="5" t="s">
        <v>153</v>
      </c>
      <c r="D7" s="3">
        <f>E7</f>
        <v>11.286284</v>
      </c>
      <c r="E7" s="125">
        <v>11.286284</v>
      </c>
      <c r="F7" s="125"/>
      <c r="G7" s="125">
        <f>E7</f>
        <v>11.286284</v>
      </c>
      <c r="H7" s="125"/>
      <c r="I7" s="6">
        <v>100</v>
      </c>
      <c r="J7" s="127" t="s">
        <v>152</v>
      </c>
      <c r="K7" s="127"/>
      <c r="L7" s="6" t="s">
        <v>152</v>
      </c>
    </row>
    <row r="8" spans="1:12" ht="30" customHeight="1">
      <c r="A8" s="125"/>
      <c r="B8" s="125"/>
      <c r="C8" s="5" t="s">
        <v>154</v>
      </c>
      <c r="D8" s="3" t="s">
        <v>155</v>
      </c>
      <c r="E8" s="125" t="s">
        <v>155</v>
      </c>
      <c r="F8" s="125"/>
      <c r="G8" s="125"/>
      <c r="H8" s="125"/>
      <c r="I8" s="6"/>
      <c r="J8" s="127"/>
      <c r="K8" s="127"/>
      <c r="L8" s="6"/>
    </row>
    <row r="9" spans="1:12" ht="30" customHeight="1">
      <c r="A9" s="128" t="s">
        <v>156</v>
      </c>
      <c r="B9" s="128"/>
      <c r="C9" s="128" t="s">
        <v>34</v>
      </c>
      <c r="D9" s="128"/>
      <c r="E9" s="128"/>
      <c r="F9" s="128"/>
      <c r="G9" s="128" t="s">
        <v>157</v>
      </c>
      <c r="H9" s="128"/>
      <c r="I9" s="128"/>
      <c r="J9" s="128"/>
      <c r="K9" s="128"/>
      <c r="L9" s="128"/>
    </row>
    <row r="10" spans="1:12" ht="98.4" customHeight="1">
      <c r="A10" s="128"/>
      <c r="B10" s="128"/>
      <c r="C10" s="129" t="s">
        <v>158</v>
      </c>
      <c r="D10" s="129"/>
      <c r="E10" s="129"/>
      <c r="F10" s="129"/>
      <c r="G10" s="129" t="s">
        <v>159</v>
      </c>
      <c r="H10" s="129"/>
      <c r="I10" s="129"/>
      <c r="J10" s="129"/>
      <c r="K10" s="129"/>
      <c r="L10" s="129"/>
    </row>
    <row r="11" spans="1:12" ht="28.05" customHeight="1">
      <c r="A11" s="139" t="s">
        <v>160</v>
      </c>
      <c r="B11" s="8" t="s">
        <v>43</v>
      </c>
      <c r="C11" s="130" t="s">
        <v>44</v>
      </c>
      <c r="D11" s="130"/>
      <c r="E11" s="130" t="s">
        <v>45</v>
      </c>
      <c r="F11" s="130"/>
      <c r="G11" s="8" t="s">
        <v>46</v>
      </c>
      <c r="H11" s="8" t="s">
        <v>47</v>
      </c>
      <c r="I11" s="8" t="s">
        <v>161</v>
      </c>
      <c r="J11" s="8" t="s">
        <v>28</v>
      </c>
      <c r="K11" s="130" t="s">
        <v>48</v>
      </c>
      <c r="L11" s="130"/>
    </row>
    <row r="12" spans="1:12" ht="28.05" customHeight="1">
      <c r="A12" s="140"/>
      <c r="B12" s="139" t="s">
        <v>162</v>
      </c>
      <c r="C12" s="131" t="s">
        <v>163</v>
      </c>
      <c r="D12" s="131"/>
      <c r="E12" s="132" t="s">
        <v>164</v>
      </c>
      <c r="F12" s="132"/>
      <c r="G12" s="11" t="s">
        <v>165</v>
      </c>
      <c r="H12" s="11" t="s">
        <v>165</v>
      </c>
      <c r="I12" s="13">
        <v>5</v>
      </c>
      <c r="J12" s="13">
        <v>5</v>
      </c>
      <c r="K12" s="132" t="s">
        <v>155</v>
      </c>
      <c r="L12" s="132"/>
    </row>
    <row r="13" spans="1:12" ht="28.05" customHeight="1">
      <c r="A13" s="140"/>
      <c r="B13" s="140"/>
      <c r="C13" s="131" t="s">
        <v>166</v>
      </c>
      <c r="D13" s="131"/>
      <c r="E13" s="132" t="s">
        <v>167</v>
      </c>
      <c r="F13" s="132"/>
      <c r="G13" s="11" t="s">
        <v>168</v>
      </c>
      <c r="H13" s="11" t="s">
        <v>169</v>
      </c>
      <c r="I13" s="13">
        <v>5</v>
      </c>
      <c r="J13" s="13">
        <v>5</v>
      </c>
      <c r="K13" s="132" t="s">
        <v>155</v>
      </c>
      <c r="L13" s="132"/>
    </row>
    <row r="14" spans="1:12" ht="28.05" customHeight="1">
      <c r="A14" s="140"/>
      <c r="B14" s="140"/>
      <c r="C14" s="131"/>
      <c r="D14" s="131"/>
      <c r="E14" s="132" t="s">
        <v>170</v>
      </c>
      <c r="F14" s="132"/>
      <c r="G14" s="11" t="s">
        <v>69</v>
      </c>
      <c r="H14" s="11" t="s">
        <v>169</v>
      </c>
      <c r="I14" s="13">
        <v>5</v>
      </c>
      <c r="J14" s="13">
        <v>5</v>
      </c>
      <c r="K14" s="132" t="s">
        <v>155</v>
      </c>
      <c r="L14" s="132"/>
    </row>
    <row r="15" spans="1:12" ht="28.05" customHeight="1">
      <c r="A15" s="140"/>
      <c r="B15" s="140"/>
      <c r="C15" s="131" t="s">
        <v>171</v>
      </c>
      <c r="D15" s="131"/>
      <c r="E15" s="132" t="s">
        <v>172</v>
      </c>
      <c r="F15" s="132"/>
      <c r="G15" s="11" t="s">
        <v>79</v>
      </c>
      <c r="H15" s="11" t="s">
        <v>169</v>
      </c>
      <c r="I15" s="13">
        <v>5</v>
      </c>
      <c r="J15" s="13">
        <v>5</v>
      </c>
      <c r="K15" s="132" t="s">
        <v>155</v>
      </c>
      <c r="L15" s="132"/>
    </row>
    <row r="16" spans="1:12" ht="28.05" customHeight="1">
      <c r="A16" s="140"/>
      <c r="B16" s="140"/>
      <c r="C16" s="131"/>
      <c r="D16" s="131"/>
      <c r="E16" s="132" t="s">
        <v>173</v>
      </c>
      <c r="F16" s="132"/>
      <c r="G16" s="11" t="s">
        <v>79</v>
      </c>
      <c r="H16" s="11" t="s">
        <v>169</v>
      </c>
      <c r="I16" s="13">
        <v>5</v>
      </c>
      <c r="J16" s="13">
        <v>5</v>
      </c>
      <c r="K16" s="132"/>
      <c r="L16" s="132"/>
    </row>
    <row r="17" spans="1:12" ht="28.05" customHeight="1">
      <c r="A17" s="140"/>
      <c r="B17" s="140"/>
      <c r="C17" s="131"/>
      <c r="D17" s="131"/>
      <c r="E17" s="132" t="s">
        <v>174</v>
      </c>
      <c r="F17" s="132"/>
      <c r="G17" s="11" t="s">
        <v>79</v>
      </c>
      <c r="H17" s="11" t="s">
        <v>169</v>
      </c>
      <c r="I17" s="13">
        <v>5</v>
      </c>
      <c r="J17" s="13">
        <v>5</v>
      </c>
      <c r="K17" s="132" t="s">
        <v>155</v>
      </c>
      <c r="L17" s="132"/>
    </row>
    <row r="18" spans="1:12" ht="28.05" customHeight="1">
      <c r="A18" s="140"/>
      <c r="B18" s="140"/>
      <c r="C18" s="143" t="s">
        <v>175</v>
      </c>
      <c r="D18" s="144"/>
      <c r="E18" s="132" t="s">
        <v>176</v>
      </c>
      <c r="F18" s="132"/>
      <c r="G18" s="11" t="s">
        <v>93</v>
      </c>
      <c r="H18" s="11" t="s">
        <v>169</v>
      </c>
      <c r="I18" s="13">
        <v>5</v>
      </c>
      <c r="J18" s="13">
        <v>5</v>
      </c>
      <c r="K18" s="132"/>
      <c r="L18" s="132"/>
    </row>
    <row r="19" spans="1:12" ht="28.05" customHeight="1">
      <c r="A19" s="140"/>
      <c r="B19" s="140"/>
      <c r="C19" s="145"/>
      <c r="D19" s="146"/>
      <c r="E19" s="132" t="s">
        <v>177</v>
      </c>
      <c r="F19" s="132"/>
      <c r="G19" s="11" t="s">
        <v>168</v>
      </c>
      <c r="H19" s="11" t="s">
        <v>169</v>
      </c>
      <c r="I19" s="13">
        <v>5</v>
      </c>
      <c r="J19" s="13">
        <v>5</v>
      </c>
      <c r="K19" s="132"/>
      <c r="L19" s="132"/>
    </row>
    <row r="20" spans="1:12" ht="28.05" customHeight="1">
      <c r="A20" s="140"/>
      <c r="B20" s="140"/>
      <c r="C20" s="145"/>
      <c r="D20" s="146"/>
      <c r="E20" s="132" t="s">
        <v>178</v>
      </c>
      <c r="F20" s="132"/>
      <c r="G20" s="11" t="s">
        <v>179</v>
      </c>
      <c r="H20" s="11" t="s">
        <v>169</v>
      </c>
      <c r="I20" s="13">
        <v>5</v>
      </c>
      <c r="J20" s="13">
        <v>5</v>
      </c>
      <c r="K20" s="132"/>
      <c r="L20" s="132"/>
    </row>
    <row r="21" spans="1:12" ht="28.05" customHeight="1">
      <c r="A21" s="140"/>
      <c r="B21" s="141"/>
      <c r="C21" s="147"/>
      <c r="D21" s="148"/>
      <c r="E21" s="132" t="s">
        <v>180</v>
      </c>
      <c r="F21" s="132"/>
      <c r="G21" s="11" t="s">
        <v>168</v>
      </c>
      <c r="H21" s="11" t="s">
        <v>169</v>
      </c>
      <c r="I21" s="13">
        <v>5</v>
      </c>
      <c r="J21" s="13">
        <v>5</v>
      </c>
      <c r="K21" s="132"/>
      <c r="L21" s="132"/>
    </row>
    <row r="22" spans="1:12" ht="28.05" customHeight="1">
      <c r="A22" s="140"/>
      <c r="B22" s="142" t="s">
        <v>181</v>
      </c>
      <c r="C22" s="131" t="s">
        <v>182</v>
      </c>
      <c r="D22" s="131"/>
      <c r="E22" s="132" t="s">
        <v>183</v>
      </c>
      <c r="F22" s="132"/>
      <c r="G22" s="11" t="s">
        <v>184</v>
      </c>
      <c r="H22" s="11" t="s">
        <v>169</v>
      </c>
      <c r="I22" s="13">
        <v>7.5</v>
      </c>
      <c r="J22" s="13">
        <v>7.5</v>
      </c>
      <c r="K22" s="132" t="s">
        <v>155</v>
      </c>
      <c r="L22" s="132"/>
    </row>
    <row r="23" spans="1:12" ht="28.05" customHeight="1">
      <c r="A23" s="140"/>
      <c r="B23" s="142"/>
      <c r="C23" s="131" t="s">
        <v>185</v>
      </c>
      <c r="D23" s="131"/>
      <c r="E23" s="132" t="s">
        <v>186</v>
      </c>
      <c r="F23" s="132"/>
      <c r="G23" s="11" t="s">
        <v>179</v>
      </c>
      <c r="H23" s="11" t="s">
        <v>169</v>
      </c>
      <c r="I23" s="13">
        <v>7.5</v>
      </c>
      <c r="J23" s="13">
        <v>7.5</v>
      </c>
      <c r="K23" s="132"/>
      <c r="L23" s="132"/>
    </row>
    <row r="24" spans="1:12" ht="28.05" customHeight="1">
      <c r="A24" s="140"/>
      <c r="B24" s="142"/>
      <c r="C24" s="131"/>
      <c r="D24" s="131"/>
      <c r="E24" s="132" t="s">
        <v>187</v>
      </c>
      <c r="F24" s="132"/>
      <c r="G24" s="11" t="s">
        <v>179</v>
      </c>
      <c r="H24" s="11" t="s">
        <v>169</v>
      </c>
      <c r="I24" s="13">
        <v>7.5</v>
      </c>
      <c r="J24" s="13">
        <v>7.5</v>
      </c>
      <c r="K24" s="132" t="s">
        <v>155</v>
      </c>
      <c r="L24" s="132"/>
    </row>
    <row r="25" spans="1:12" ht="28.05" customHeight="1">
      <c r="A25" s="140"/>
      <c r="B25" s="142"/>
      <c r="C25" s="131" t="s">
        <v>188</v>
      </c>
      <c r="D25" s="131"/>
      <c r="E25" s="132" t="s">
        <v>189</v>
      </c>
      <c r="F25" s="132"/>
      <c r="G25" s="11" t="s">
        <v>190</v>
      </c>
      <c r="H25" s="11" t="s">
        <v>169</v>
      </c>
      <c r="I25" s="13">
        <v>7.5</v>
      </c>
      <c r="J25" s="13">
        <v>7.5</v>
      </c>
      <c r="K25" s="132" t="s">
        <v>155</v>
      </c>
      <c r="L25" s="132"/>
    </row>
    <row r="26" spans="1:12" ht="28.05" customHeight="1">
      <c r="A26" s="140"/>
      <c r="B26" s="10"/>
      <c r="C26" s="131"/>
      <c r="D26" s="131"/>
      <c r="E26" s="132" t="s">
        <v>109</v>
      </c>
      <c r="F26" s="132"/>
      <c r="G26" s="11" t="s">
        <v>110</v>
      </c>
      <c r="H26" s="11" t="s">
        <v>191</v>
      </c>
      <c r="I26" s="13">
        <v>10</v>
      </c>
      <c r="J26" s="13">
        <v>10</v>
      </c>
      <c r="K26" s="132" t="s">
        <v>155</v>
      </c>
      <c r="L26" s="132"/>
    </row>
    <row r="27" spans="1:12" ht="28.05" customHeight="1">
      <c r="A27" s="133" t="s">
        <v>192</v>
      </c>
      <c r="B27" s="133"/>
      <c r="C27" s="133"/>
      <c r="D27" s="133"/>
      <c r="E27" s="133"/>
      <c r="F27" s="133"/>
      <c r="G27" s="133"/>
      <c r="H27" s="133"/>
      <c r="I27" s="26">
        <f>SUM(I12:I26)+J5</f>
        <v>100</v>
      </c>
      <c r="J27" s="26">
        <v>100</v>
      </c>
      <c r="K27" s="134" t="s">
        <v>193</v>
      </c>
      <c r="L27" s="134"/>
    </row>
    <row r="28" spans="1:12" ht="28.05" customHeight="1">
      <c r="A28" s="12" t="s">
        <v>194</v>
      </c>
      <c r="B28" s="135" t="s">
        <v>93</v>
      </c>
      <c r="C28" s="136"/>
      <c r="D28" s="136"/>
      <c r="E28" s="136"/>
      <c r="F28" s="136"/>
      <c r="G28" s="136"/>
      <c r="H28" s="136"/>
      <c r="I28" s="136"/>
      <c r="J28" s="136"/>
      <c r="K28" s="136"/>
      <c r="L28" s="137"/>
    </row>
    <row r="29" spans="1:12">
      <c r="A29" s="138" t="s">
        <v>195</v>
      </c>
      <c r="B29" s="138"/>
      <c r="C29" s="138"/>
      <c r="D29" s="138"/>
      <c r="E29" s="138"/>
      <c r="F29" s="138"/>
      <c r="G29" s="138"/>
      <c r="H29" s="138"/>
      <c r="I29" s="138"/>
      <c r="J29" s="138"/>
      <c r="K29" s="138"/>
      <c r="L29" s="138"/>
    </row>
    <row r="30" spans="1:12" ht="37.950000000000003" customHeight="1">
      <c r="A30" s="138" t="s">
        <v>196</v>
      </c>
      <c r="B30" s="138"/>
      <c r="C30" s="138"/>
      <c r="D30" s="138"/>
      <c r="E30" s="138"/>
      <c r="F30" s="138"/>
      <c r="G30" s="138"/>
      <c r="H30" s="138"/>
      <c r="I30" s="138"/>
      <c r="J30" s="138"/>
      <c r="K30" s="138"/>
      <c r="L30" s="138"/>
    </row>
    <row r="31" spans="1:12" ht="42.6" customHeight="1">
      <c r="A31" s="138" t="s">
        <v>197</v>
      </c>
      <c r="B31" s="138"/>
      <c r="C31" s="138"/>
      <c r="D31" s="138"/>
      <c r="E31" s="138"/>
      <c r="F31" s="138"/>
      <c r="G31" s="138"/>
      <c r="H31" s="138"/>
      <c r="I31" s="138"/>
      <c r="J31" s="138"/>
      <c r="K31" s="138"/>
      <c r="L31" s="138"/>
    </row>
  </sheetData>
  <mergeCells count="78">
    <mergeCell ref="A4:B8"/>
    <mergeCell ref="A9:B10"/>
    <mergeCell ref="C13:D14"/>
    <mergeCell ref="C15:D17"/>
    <mergeCell ref="C18:D21"/>
    <mergeCell ref="B28:L28"/>
    <mergeCell ref="A29:L29"/>
    <mergeCell ref="A30:L30"/>
    <mergeCell ref="A31:L31"/>
    <mergeCell ref="A11:A26"/>
    <mergeCell ref="B12:B21"/>
    <mergeCell ref="B22:B25"/>
    <mergeCell ref="C23:D24"/>
    <mergeCell ref="C26:D26"/>
    <mergeCell ref="E26:F26"/>
    <mergeCell ref="K26:L26"/>
    <mergeCell ref="A27:H27"/>
    <mergeCell ref="K27:L27"/>
    <mergeCell ref="E23:F23"/>
    <mergeCell ref="K23:L23"/>
    <mergeCell ref="E24:F24"/>
    <mergeCell ref="K24:L24"/>
    <mergeCell ref="C25:D25"/>
    <mergeCell ref="E25:F25"/>
    <mergeCell ref="K25:L25"/>
    <mergeCell ref="E20:F20"/>
    <mergeCell ref="K20:L20"/>
    <mergeCell ref="E21:F21"/>
    <mergeCell ref="K21:L21"/>
    <mergeCell ref="C22:D22"/>
    <mergeCell ref="E22:F22"/>
    <mergeCell ref="K22:L22"/>
    <mergeCell ref="E17:F17"/>
    <mergeCell ref="K17:L17"/>
    <mergeCell ref="E18:F18"/>
    <mergeCell ref="K18:L18"/>
    <mergeCell ref="E19:F19"/>
    <mergeCell ref="K19:L19"/>
    <mergeCell ref="E14:F14"/>
    <mergeCell ref="K14:L14"/>
    <mergeCell ref="E15:F15"/>
    <mergeCell ref="K15:L15"/>
    <mergeCell ref="E16:F16"/>
    <mergeCell ref="K16:L16"/>
    <mergeCell ref="C12:D12"/>
    <mergeCell ref="E12:F12"/>
    <mergeCell ref="K12:L12"/>
    <mergeCell ref="E13:F13"/>
    <mergeCell ref="K13:L13"/>
    <mergeCell ref="C10:F10"/>
    <mergeCell ref="G10:L10"/>
    <mergeCell ref="C11:D11"/>
    <mergeCell ref="E11:F11"/>
    <mergeCell ref="K11:L11"/>
    <mergeCell ref="E8:F8"/>
    <mergeCell ref="G8:H8"/>
    <mergeCell ref="J8:K8"/>
    <mergeCell ref="C9:F9"/>
    <mergeCell ref="G9:L9"/>
    <mergeCell ref="E6:F6"/>
    <mergeCell ref="G6:H6"/>
    <mergeCell ref="J6:K6"/>
    <mergeCell ref="E7:F7"/>
    <mergeCell ref="G7:H7"/>
    <mergeCell ref="J7:K7"/>
    <mergeCell ref="E4:F4"/>
    <mergeCell ref="G4:H4"/>
    <mergeCell ref="J4:K4"/>
    <mergeCell ref="E5:F5"/>
    <mergeCell ref="G5:H5"/>
    <mergeCell ref="J5:K5"/>
    <mergeCell ref="A1:L1"/>
    <mergeCell ref="A2:B2"/>
    <mergeCell ref="C2:L2"/>
    <mergeCell ref="A3:B3"/>
    <mergeCell ref="C3:F3"/>
    <mergeCell ref="G3:H3"/>
    <mergeCell ref="I3:L3"/>
  </mergeCells>
  <phoneticPr fontId="34" type="noConversion"/>
  <pageMargins left="0.39305555555555599" right="0.39305555555555599" top="0.74791666666666701" bottom="0.74791666666666701" header="0.31458333333333299" footer="0.31458333333333299"/>
  <pageSetup paperSize="9" scale="63"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1"/>
  <sheetViews>
    <sheetView workbookViewId="0">
      <selection activeCell="I3" sqref="I3:L3"/>
    </sheetView>
  </sheetViews>
  <sheetFormatPr defaultColWidth="9" defaultRowHeight="14.4"/>
  <cols>
    <col min="2" max="2" width="13.33203125" customWidth="1"/>
    <col min="3" max="3" width="16.88671875" customWidth="1"/>
    <col min="4" max="4" width="11.77734375" customWidth="1"/>
    <col min="5" max="5" width="11.21875" customWidth="1"/>
    <col min="6" max="6" width="9.77734375" customWidth="1"/>
    <col min="7" max="7" width="14.44140625" customWidth="1"/>
    <col min="8" max="8" width="11.21875" customWidth="1"/>
    <col min="9" max="9" width="13.44140625" customWidth="1"/>
    <col min="10" max="10" width="12.88671875" customWidth="1"/>
    <col min="11" max="11" width="6.44140625" customWidth="1"/>
    <col min="12" max="12" width="16.44140625" customWidth="1"/>
  </cols>
  <sheetData>
    <row r="1" spans="1:12" s="1" customFormat="1" ht="56.7" customHeight="1">
      <c r="A1" s="115" t="s">
        <v>141</v>
      </c>
      <c r="B1" s="115"/>
      <c r="C1" s="115"/>
      <c r="D1" s="115"/>
      <c r="E1" s="115"/>
      <c r="F1" s="115"/>
      <c r="G1" s="115"/>
      <c r="H1" s="115"/>
      <c r="I1" s="115"/>
      <c r="J1" s="115"/>
      <c r="K1" s="115"/>
      <c r="L1" s="115"/>
    </row>
    <row r="2" spans="1:12" s="2" customFormat="1" ht="19.2" customHeight="1">
      <c r="A2" s="125" t="s">
        <v>118</v>
      </c>
      <c r="B2" s="125"/>
      <c r="C2" s="125" t="s">
        <v>131</v>
      </c>
      <c r="D2" s="125"/>
      <c r="E2" s="125"/>
      <c r="F2" s="125"/>
      <c r="G2" s="125"/>
      <c r="H2" s="125"/>
      <c r="I2" s="125"/>
      <c r="J2" s="125"/>
      <c r="K2" s="125"/>
      <c r="L2" s="125"/>
    </row>
    <row r="3" spans="1:12" ht="21" customHeight="1">
      <c r="A3" s="125" t="s">
        <v>119</v>
      </c>
      <c r="B3" s="125"/>
      <c r="C3" s="149" t="s">
        <v>143</v>
      </c>
      <c r="D3" s="150"/>
      <c r="E3" s="150"/>
      <c r="F3" s="151"/>
      <c r="G3" s="152" t="s">
        <v>144</v>
      </c>
      <c r="H3" s="153"/>
      <c r="I3" s="125" t="s">
        <v>145</v>
      </c>
      <c r="J3" s="125"/>
      <c r="K3" s="125"/>
      <c r="L3" s="125"/>
    </row>
    <row r="4" spans="1:12" ht="30" customHeight="1">
      <c r="A4" s="125" t="s">
        <v>120</v>
      </c>
      <c r="B4" s="125"/>
      <c r="C4" s="18"/>
      <c r="D4" s="4" t="s">
        <v>146</v>
      </c>
      <c r="E4" s="125" t="s">
        <v>147</v>
      </c>
      <c r="F4" s="125"/>
      <c r="G4" s="125" t="s">
        <v>148</v>
      </c>
      <c r="H4" s="125"/>
      <c r="I4" s="3" t="s">
        <v>149</v>
      </c>
      <c r="J4" s="125" t="s">
        <v>27</v>
      </c>
      <c r="K4" s="125"/>
      <c r="L4" s="3" t="s">
        <v>28</v>
      </c>
    </row>
    <row r="5" spans="1:12" ht="30" customHeight="1">
      <c r="A5" s="125"/>
      <c r="B5" s="125"/>
      <c r="C5" s="18" t="s">
        <v>150</v>
      </c>
      <c r="D5" s="3">
        <f>SUM(D6:D8)</f>
        <v>79.411500000000004</v>
      </c>
      <c r="E5" s="125">
        <f>SUM(E6:F7)</f>
        <v>79.411500000000004</v>
      </c>
      <c r="F5" s="125"/>
      <c r="G5" s="125">
        <f>E5</f>
        <v>79.411500000000004</v>
      </c>
      <c r="H5" s="125"/>
      <c r="I5" s="6">
        <v>100</v>
      </c>
      <c r="J5" s="127">
        <v>10</v>
      </c>
      <c r="K5" s="127"/>
      <c r="L5" s="6">
        <v>10</v>
      </c>
    </row>
    <row r="6" spans="1:12" ht="30" customHeight="1">
      <c r="A6" s="125"/>
      <c r="B6" s="125"/>
      <c r="C6" s="18" t="s">
        <v>151</v>
      </c>
      <c r="D6" s="3">
        <f>E6</f>
        <v>79.411500000000004</v>
      </c>
      <c r="E6" s="125">
        <v>79.411500000000004</v>
      </c>
      <c r="F6" s="125"/>
      <c r="G6" s="125">
        <f>E6</f>
        <v>79.411500000000004</v>
      </c>
      <c r="H6" s="125"/>
      <c r="I6" s="6">
        <v>100</v>
      </c>
      <c r="J6" s="127" t="s">
        <v>152</v>
      </c>
      <c r="K6" s="127"/>
      <c r="L6" s="6" t="s">
        <v>152</v>
      </c>
    </row>
    <row r="7" spans="1:12" ht="30" customHeight="1">
      <c r="A7" s="125"/>
      <c r="B7" s="125"/>
      <c r="C7" s="18" t="s">
        <v>153</v>
      </c>
      <c r="D7" s="3"/>
      <c r="E7" s="125"/>
      <c r="F7" s="125"/>
      <c r="G7" s="125"/>
      <c r="H7" s="125"/>
      <c r="I7" s="6"/>
      <c r="J7" s="127"/>
      <c r="K7" s="127"/>
      <c r="L7" s="6"/>
    </row>
    <row r="8" spans="1:12" ht="27" customHeight="1">
      <c r="A8" s="125"/>
      <c r="B8" s="125"/>
      <c r="C8" s="18" t="s">
        <v>154</v>
      </c>
      <c r="D8" s="3" t="s">
        <v>155</v>
      </c>
      <c r="E8" s="125" t="s">
        <v>155</v>
      </c>
      <c r="F8" s="125"/>
      <c r="G8" s="125" t="s">
        <v>155</v>
      </c>
      <c r="H8" s="125"/>
      <c r="I8" s="3"/>
      <c r="J8" s="125"/>
      <c r="K8" s="125"/>
      <c r="L8" s="3"/>
    </row>
    <row r="9" spans="1:12" ht="24" customHeight="1">
      <c r="A9" s="128" t="s">
        <v>156</v>
      </c>
      <c r="B9" s="128"/>
      <c r="C9" s="128" t="s">
        <v>34</v>
      </c>
      <c r="D9" s="128"/>
      <c r="E9" s="128"/>
      <c r="F9" s="128"/>
      <c r="G9" s="128" t="s">
        <v>157</v>
      </c>
      <c r="H9" s="128"/>
      <c r="I9" s="128"/>
      <c r="J9" s="128"/>
      <c r="K9" s="128"/>
      <c r="L9" s="128"/>
    </row>
    <row r="10" spans="1:12" ht="127.95" customHeight="1">
      <c r="A10" s="128"/>
      <c r="B10" s="128"/>
      <c r="C10" s="129" t="s">
        <v>198</v>
      </c>
      <c r="D10" s="129"/>
      <c r="E10" s="129"/>
      <c r="F10" s="129"/>
      <c r="G10" s="129" t="s">
        <v>199</v>
      </c>
      <c r="H10" s="129"/>
      <c r="I10" s="129"/>
      <c r="J10" s="129"/>
      <c r="K10" s="129"/>
      <c r="L10" s="129"/>
    </row>
    <row r="11" spans="1:12" ht="24" customHeight="1">
      <c r="A11" s="117" t="s">
        <v>160</v>
      </c>
      <c r="B11" s="8" t="s">
        <v>43</v>
      </c>
      <c r="C11" s="130" t="s">
        <v>44</v>
      </c>
      <c r="D11" s="130"/>
      <c r="E11" s="130" t="s">
        <v>45</v>
      </c>
      <c r="F11" s="130"/>
      <c r="G11" s="8" t="s">
        <v>46</v>
      </c>
      <c r="H11" s="8" t="s">
        <v>47</v>
      </c>
      <c r="I11" s="8" t="s">
        <v>161</v>
      </c>
      <c r="J11" s="8" t="s">
        <v>200</v>
      </c>
      <c r="K11" s="130" t="s">
        <v>48</v>
      </c>
      <c r="L11" s="130"/>
    </row>
    <row r="12" spans="1:12" ht="27" customHeight="1">
      <c r="A12" s="121"/>
      <c r="B12" s="140" t="s">
        <v>162</v>
      </c>
      <c r="C12" s="131" t="s">
        <v>163</v>
      </c>
      <c r="D12" s="131"/>
      <c r="E12" s="132" t="s">
        <v>201</v>
      </c>
      <c r="F12" s="132"/>
      <c r="G12" s="11" t="s">
        <v>202</v>
      </c>
      <c r="H12" s="11" t="s">
        <v>203</v>
      </c>
      <c r="I12" s="13">
        <v>4.55</v>
      </c>
      <c r="J12" s="13">
        <v>4.55</v>
      </c>
      <c r="K12" s="132" t="s">
        <v>155</v>
      </c>
      <c r="L12" s="132"/>
    </row>
    <row r="13" spans="1:12" ht="27" customHeight="1">
      <c r="A13" s="121"/>
      <c r="B13" s="140"/>
      <c r="C13" s="131" t="s">
        <v>166</v>
      </c>
      <c r="D13" s="131"/>
      <c r="E13" s="132" t="s">
        <v>204</v>
      </c>
      <c r="F13" s="132"/>
      <c r="G13" s="11" t="s">
        <v>168</v>
      </c>
      <c r="H13" s="11" t="s">
        <v>169</v>
      </c>
      <c r="I13" s="13">
        <v>4.54</v>
      </c>
      <c r="J13" s="13">
        <v>4.54</v>
      </c>
      <c r="K13" s="132"/>
      <c r="L13" s="132"/>
    </row>
    <row r="14" spans="1:12" ht="27" customHeight="1">
      <c r="A14" s="121"/>
      <c r="B14" s="140"/>
      <c r="C14" s="131"/>
      <c r="D14" s="131"/>
      <c r="E14" s="132" t="s">
        <v>170</v>
      </c>
      <c r="F14" s="132"/>
      <c r="G14" s="11" t="s">
        <v>69</v>
      </c>
      <c r="H14" s="19" t="s">
        <v>169</v>
      </c>
      <c r="I14" s="22">
        <v>4.54</v>
      </c>
      <c r="J14" s="13">
        <v>4.54</v>
      </c>
      <c r="K14" s="132" t="s">
        <v>155</v>
      </c>
      <c r="L14" s="132"/>
    </row>
    <row r="15" spans="1:12" ht="27" customHeight="1">
      <c r="A15" s="121"/>
      <c r="B15" s="140"/>
      <c r="C15" s="131"/>
      <c r="D15" s="131"/>
      <c r="E15" s="132" t="s">
        <v>205</v>
      </c>
      <c r="F15" s="132"/>
      <c r="G15" s="11" t="s">
        <v>206</v>
      </c>
      <c r="H15" s="19">
        <v>89.74</v>
      </c>
      <c r="I15" s="22">
        <v>4.54</v>
      </c>
      <c r="J15" s="13">
        <v>4.54</v>
      </c>
      <c r="K15" s="132" t="s">
        <v>155</v>
      </c>
      <c r="L15" s="132"/>
    </row>
    <row r="16" spans="1:12" ht="27" customHeight="1">
      <c r="A16" s="121"/>
      <c r="B16" s="140"/>
      <c r="C16" s="131"/>
      <c r="D16" s="131"/>
      <c r="E16" s="132" t="s">
        <v>207</v>
      </c>
      <c r="F16" s="132"/>
      <c r="G16" s="11" t="s">
        <v>208</v>
      </c>
      <c r="H16" s="19">
        <v>87.13</v>
      </c>
      <c r="I16" s="22">
        <v>4.54</v>
      </c>
      <c r="J16" s="13">
        <v>4.54</v>
      </c>
      <c r="K16" s="132" t="s">
        <v>155</v>
      </c>
      <c r="L16" s="132"/>
    </row>
    <row r="17" spans="1:12" ht="27" customHeight="1">
      <c r="A17" s="121"/>
      <c r="B17" s="140"/>
      <c r="C17" s="131"/>
      <c r="D17" s="131"/>
      <c r="E17" s="132" t="s">
        <v>209</v>
      </c>
      <c r="F17" s="132"/>
      <c r="G17" s="11" t="s">
        <v>210</v>
      </c>
      <c r="H17" s="24">
        <v>0.91910000000000003</v>
      </c>
      <c r="I17" s="22">
        <v>4.54</v>
      </c>
      <c r="J17" s="13">
        <v>4.54</v>
      </c>
      <c r="K17" s="132" t="s">
        <v>155</v>
      </c>
      <c r="L17" s="132"/>
    </row>
    <row r="18" spans="1:12" ht="69" customHeight="1">
      <c r="A18" s="121"/>
      <c r="B18" s="140"/>
      <c r="C18" s="131" t="s">
        <v>171</v>
      </c>
      <c r="D18" s="131"/>
      <c r="E18" s="132" t="s">
        <v>172</v>
      </c>
      <c r="F18" s="132"/>
      <c r="G18" s="11" t="s">
        <v>79</v>
      </c>
      <c r="H18" s="25">
        <v>0.95</v>
      </c>
      <c r="I18" s="13">
        <v>4.55</v>
      </c>
      <c r="J18" s="13">
        <f>4.55*0.95</f>
        <v>4.3224999999999998</v>
      </c>
      <c r="K18" s="132" t="s">
        <v>211</v>
      </c>
      <c r="L18" s="132"/>
    </row>
    <row r="19" spans="1:12" ht="27" customHeight="1">
      <c r="A19" s="121"/>
      <c r="B19" s="140"/>
      <c r="C19" s="131"/>
      <c r="D19" s="131"/>
      <c r="E19" s="132" t="s">
        <v>174</v>
      </c>
      <c r="F19" s="132"/>
      <c r="G19" s="11" t="s">
        <v>79</v>
      </c>
      <c r="H19" s="11" t="s">
        <v>169</v>
      </c>
      <c r="I19" s="13">
        <v>4.55</v>
      </c>
      <c r="J19" s="13">
        <v>4.55</v>
      </c>
      <c r="K19" s="132" t="s">
        <v>155</v>
      </c>
      <c r="L19" s="132"/>
    </row>
    <row r="20" spans="1:12" ht="27" customHeight="1">
      <c r="A20" s="121"/>
      <c r="B20" s="140"/>
      <c r="C20" s="143" t="s">
        <v>175</v>
      </c>
      <c r="D20" s="144"/>
      <c r="E20" s="132" t="s">
        <v>176</v>
      </c>
      <c r="F20" s="132"/>
      <c r="G20" s="11" t="s">
        <v>93</v>
      </c>
      <c r="H20" s="11" t="s">
        <v>169</v>
      </c>
      <c r="I20" s="13">
        <v>4.55</v>
      </c>
      <c r="J20" s="13">
        <v>4.55</v>
      </c>
      <c r="K20" s="132"/>
      <c r="L20" s="132"/>
    </row>
    <row r="21" spans="1:12" ht="27" customHeight="1">
      <c r="A21" s="121"/>
      <c r="B21" s="140"/>
      <c r="C21" s="145"/>
      <c r="D21" s="146"/>
      <c r="E21" s="132" t="s">
        <v>178</v>
      </c>
      <c r="F21" s="132"/>
      <c r="G21" s="11" t="s">
        <v>179</v>
      </c>
      <c r="H21" s="11" t="s">
        <v>169</v>
      </c>
      <c r="I21" s="13">
        <v>4.55</v>
      </c>
      <c r="J21" s="13">
        <v>4.55</v>
      </c>
      <c r="K21" s="132"/>
      <c r="L21" s="132"/>
    </row>
    <row r="22" spans="1:12" ht="27" customHeight="1">
      <c r="A22" s="121"/>
      <c r="B22" s="141"/>
      <c r="C22" s="147"/>
      <c r="D22" s="148"/>
      <c r="E22" s="132" t="s">
        <v>180</v>
      </c>
      <c r="F22" s="132"/>
      <c r="G22" s="11" t="s">
        <v>168</v>
      </c>
      <c r="H22" s="11" t="s">
        <v>169</v>
      </c>
      <c r="I22" s="13">
        <v>4.55</v>
      </c>
      <c r="J22" s="13">
        <v>4.55</v>
      </c>
      <c r="K22" s="132"/>
      <c r="L22" s="132"/>
    </row>
    <row r="23" spans="1:12" ht="27" customHeight="1">
      <c r="A23" s="121"/>
      <c r="B23" s="142" t="s">
        <v>181</v>
      </c>
      <c r="C23" s="131" t="s">
        <v>182</v>
      </c>
      <c r="D23" s="131"/>
      <c r="E23" s="132" t="s">
        <v>183</v>
      </c>
      <c r="F23" s="132"/>
      <c r="G23" s="11" t="s">
        <v>184</v>
      </c>
      <c r="H23" s="11" t="s">
        <v>169</v>
      </c>
      <c r="I23" s="13">
        <v>10</v>
      </c>
      <c r="J23" s="13">
        <v>10</v>
      </c>
      <c r="K23" s="132" t="s">
        <v>155</v>
      </c>
      <c r="L23" s="132"/>
    </row>
    <row r="24" spans="1:12" ht="27" customHeight="1">
      <c r="A24" s="121"/>
      <c r="B24" s="142"/>
      <c r="C24" s="131" t="s">
        <v>185</v>
      </c>
      <c r="D24" s="131"/>
      <c r="E24" s="132" t="s">
        <v>187</v>
      </c>
      <c r="F24" s="132"/>
      <c r="G24" s="11" t="s">
        <v>179</v>
      </c>
      <c r="H24" s="11" t="s">
        <v>169</v>
      </c>
      <c r="I24" s="13">
        <v>10</v>
      </c>
      <c r="J24" s="13">
        <v>10</v>
      </c>
      <c r="K24" s="132" t="s">
        <v>155</v>
      </c>
      <c r="L24" s="132"/>
    </row>
    <row r="25" spans="1:12" ht="27" customHeight="1">
      <c r="A25" s="121"/>
      <c r="B25" s="142"/>
      <c r="C25" s="131" t="s">
        <v>188</v>
      </c>
      <c r="D25" s="131"/>
      <c r="E25" s="132" t="s">
        <v>189</v>
      </c>
      <c r="F25" s="132"/>
      <c r="G25" s="11" t="s">
        <v>190</v>
      </c>
      <c r="H25" s="11" t="s">
        <v>169</v>
      </c>
      <c r="I25" s="13">
        <v>10</v>
      </c>
      <c r="J25" s="13">
        <v>10</v>
      </c>
      <c r="K25" s="132" t="s">
        <v>155</v>
      </c>
      <c r="L25" s="132"/>
    </row>
    <row r="26" spans="1:12" ht="27" customHeight="1">
      <c r="A26" s="121"/>
      <c r="B26" s="10" t="s">
        <v>212</v>
      </c>
      <c r="C26" s="131" t="s">
        <v>213</v>
      </c>
      <c r="D26" s="131"/>
      <c r="E26" s="132" t="s">
        <v>214</v>
      </c>
      <c r="F26" s="132"/>
      <c r="G26" s="11" t="s">
        <v>110</v>
      </c>
      <c r="H26" s="11" t="s">
        <v>191</v>
      </c>
      <c r="I26" s="13">
        <v>10</v>
      </c>
      <c r="J26" s="13">
        <v>10</v>
      </c>
      <c r="K26" s="132"/>
      <c r="L26" s="132"/>
    </row>
    <row r="27" spans="1:12">
      <c r="A27" s="154" t="s">
        <v>192</v>
      </c>
      <c r="B27" s="155"/>
      <c r="C27" s="155"/>
      <c r="D27" s="155"/>
      <c r="E27" s="155"/>
      <c r="F27" s="155"/>
      <c r="G27" s="155"/>
      <c r="H27" s="156"/>
      <c r="I27" s="15">
        <f>SUM(I12:I26)+J5</f>
        <v>99.999999999999986</v>
      </c>
      <c r="J27" s="15">
        <f>SUM(J12:J26)+L5</f>
        <v>99.77249999999998</v>
      </c>
      <c r="K27" s="142" t="s">
        <v>193</v>
      </c>
      <c r="L27" s="142"/>
    </row>
    <row r="28" spans="1:12">
      <c r="A28" s="12" t="s">
        <v>194</v>
      </c>
      <c r="B28" s="135" t="s">
        <v>93</v>
      </c>
      <c r="C28" s="136"/>
      <c r="D28" s="136"/>
      <c r="E28" s="136"/>
      <c r="F28" s="136"/>
      <c r="G28" s="136"/>
      <c r="H28" s="136"/>
      <c r="I28" s="136"/>
      <c r="J28" s="136"/>
      <c r="K28" s="136"/>
      <c r="L28" s="137"/>
    </row>
    <row r="29" spans="1:12">
      <c r="A29" s="138" t="s">
        <v>195</v>
      </c>
      <c r="B29" s="138"/>
      <c r="C29" s="138"/>
      <c r="D29" s="138"/>
      <c r="E29" s="138"/>
      <c r="F29" s="138"/>
      <c r="G29" s="138"/>
      <c r="H29" s="138"/>
      <c r="I29" s="138"/>
      <c r="J29" s="138"/>
      <c r="K29" s="138"/>
      <c r="L29" s="138"/>
    </row>
    <row r="30" spans="1:12" ht="37.950000000000003" customHeight="1">
      <c r="A30" s="138" t="s">
        <v>196</v>
      </c>
      <c r="B30" s="138"/>
      <c r="C30" s="138"/>
      <c r="D30" s="138"/>
      <c r="E30" s="138"/>
      <c r="F30" s="138"/>
      <c r="G30" s="138"/>
      <c r="H30" s="138"/>
      <c r="I30" s="138"/>
      <c r="J30" s="138"/>
      <c r="K30" s="138"/>
      <c r="L30" s="138"/>
    </row>
    <row r="31" spans="1:12" ht="42.6" customHeight="1">
      <c r="A31" s="138" t="s">
        <v>197</v>
      </c>
      <c r="B31" s="138"/>
      <c r="C31" s="138"/>
      <c r="D31" s="138"/>
      <c r="E31" s="138"/>
      <c r="F31" s="138"/>
      <c r="G31" s="138"/>
      <c r="H31" s="138"/>
      <c r="I31" s="138"/>
      <c r="J31" s="138"/>
      <c r="K31" s="138"/>
      <c r="L31" s="138"/>
    </row>
  </sheetData>
  <mergeCells count="78">
    <mergeCell ref="A31:L31"/>
    <mergeCell ref="A11:A26"/>
    <mergeCell ref="B12:B22"/>
    <mergeCell ref="B23:B25"/>
    <mergeCell ref="A4:B8"/>
    <mergeCell ref="A9:B10"/>
    <mergeCell ref="C13:D17"/>
    <mergeCell ref="C18:D19"/>
    <mergeCell ref="C20:D22"/>
    <mergeCell ref="A27:H27"/>
    <mergeCell ref="K27:L27"/>
    <mergeCell ref="B28:L28"/>
    <mergeCell ref="A29:L29"/>
    <mergeCell ref="A30:L30"/>
    <mergeCell ref="C25:D25"/>
    <mergeCell ref="E25:F25"/>
    <mergeCell ref="K25:L25"/>
    <mergeCell ref="C26:D26"/>
    <mergeCell ref="E26:F26"/>
    <mergeCell ref="K26:L26"/>
    <mergeCell ref="C23:D23"/>
    <mergeCell ref="E23:F23"/>
    <mergeCell ref="K23:L23"/>
    <mergeCell ref="C24:D24"/>
    <mergeCell ref="E24:F24"/>
    <mergeCell ref="K24:L24"/>
    <mergeCell ref="E20:F20"/>
    <mergeCell ref="K20:L20"/>
    <mergeCell ref="E21:F21"/>
    <mergeCell ref="K21:L21"/>
    <mergeCell ref="E22:F22"/>
    <mergeCell ref="K22:L22"/>
    <mergeCell ref="E17:F17"/>
    <mergeCell ref="K17:L17"/>
    <mergeCell ref="E18:F18"/>
    <mergeCell ref="K18:L18"/>
    <mergeCell ref="E19:F19"/>
    <mergeCell ref="K19:L19"/>
    <mergeCell ref="E14:F14"/>
    <mergeCell ref="K14:L14"/>
    <mergeCell ref="E15:F15"/>
    <mergeCell ref="K15:L15"/>
    <mergeCell ref="E16:F16"/>
    <mergeCell ref="K16:L16"/>
    <mergeCell ref="C12:D12"/>
    <mergeCell ref="E12:F12"/>
    <mergeCell ref="K12:L12"/>
    <mergeCell ref="E13:F13"/>
    <mergeCell ref="K13:L13"/>
    <mergeCell ref="C10:F10"/>
    <mergeCell ref="G10:L10"/>
    <mergeCell ref="C11:D11"/>
    <mergeCell ref="E11:F11"/>
    <mergeCell ref="K11:L11"/>
    <mergeCell ref="E8:F8"/>
    <mergeCell ref="G8:H8"/>
    <mergeCell ref="J8:K8"/>
    <mergeCell ref="C9:F9"/>
    <mergeCell ref="G9:L9"/>
    <mergeCell ref="E6:F6"/>
    <mergeCell ref="G6:H6"/>
    <mergeCell ref="J6:K6"/>
    <mergeCell ref="E7:F7"/>
    <mergeCell ref="G7:H7"/>
    <mergeCell ref="J7:K7"/>
    <mergeCell ref="E4:F4"/>
    <mergeCell ref="G4:H4"/>
    <mergeCell ref="J4:K4"/>
    <mergeCell ref="E5:F5"/>
    <mergeCell ref="G5:H5"/>
    <mergeCell ref="J5:K5"/>
    <mergeCell ref="A1:L1"/>
    <mergeCell ref="A2:B2"/>
    <mergeCell ref="C2:L2"/>
    <mergeCell ref="A3:B3"/>
    <mergeCell ref="C3:F3"/>
    <mergeCell ref="G3:H3"/>
    <mergeCell ref="I3:L3"/>
  </mergeCells>
  <phoneticPr fontId="34" type="noConversion"/>
  <pageMargins left="0.39305555555555599" right="0.39305555555555599" top="0.74791666666666701" bottom="0.74791666666666701" header="0.31458333333333299" footer="0.31458333333333299"/>
  <pageSetup paperSize="9" scale="72"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3"/>
  <sheetViews>
    <sheetView workbookViewId="0">
      <selection activeCell="I3" sqref="I3:L3"/>
    </sheetView>
  </sheetViews>
  <sheetFormatPr defaultColWidth="9" defaultRowHeight="14.4"/>
  <cols>
    <col min="2" max="2" width="9" customWidth="1"/>
    <col min="3" max="3" width="15.6640625" customWidth="1"/>
    <col min="4" max="4" width="11.77734375" customWidth="1"/>
    <col min="5" max="5" width="16.77734375" customWidth="1"/>
    <col min="6" max="6" width="9.77734375" customWidth="1"/>
    <col min="7" max="7" width="14.44140625" customWidth="1"/>
    <col min="8" max="8" width="11.21875" customWidth="1"/>
    <col min="9" max="9" width="13.44140625" customWidth="1"/>
    <col min="10" max="10" width="12.88671875" customWidth="1"/>
    <col min="11" max="11" width="6.44140625" customWidth="1"/>
    <col min="12" max="12" width="16.44140625" customWidth="1"/>
  </cols>
  <sheetData>
    <row r="1" spans="1:12" s="1" customFormat="1" ht="56.7" customHeight="1">
      <c r="A1" s="115" t="s">
        <v>141</v>
      </c>
      <c r="B1" s="115"/>
      <c r="C1" s="115"/>
      <c r="D1" s="115"/>
      <c r="E1" s="115"/>
      <c r="F1" s="115"/>
      <c r="G1" s="115"/>
      <c r="H1" s="115"/>
      <c r="I1" s="115"/>
      <c r="J1" s="115"/>
      <c r="K1" s="115"/>
      <c r="L1" s="115"/>
    </row>
    <row r="2" spans="1:12" s="2" customFormat="1" ht="27" customHeight="1">
      <c r="A2" s="125" t="s">
        <v>118</v>
      </c>
      <c r="B2" s="125"/>
      <c r="C2" s="125" t="s">
        <v>132</v>
      </c>
      <c r="D2" s="125"/>
      <c r="E2" s="125"/>
      <c r="F2" s="125"/>
      <c r="G2" s="125"/>
      <c r="H2" s="125"/>
      <c r="I2" s="125"/>
      <c r="J2" s="125"/>
      <c r="K2" s="125"/>
      <c r="L2" s="125"/>
    </row>
    <row r="3" spans="1:12" ht="22.05" customHeight="1">
      <c r="A3" s="125" t="s">
        <v>119</v>
      </c>
      <c r="B3" s="125"/>
      <c r="C3" s="149" t="s">
        <v>143</v>
      </c>
      <c r="D3" s="150"/>
      <c r="E3" s="150"/>
      <c r="F3" s="151"/>
      <c r="G3" s="152" t="s">
        <v>144</v>
      </c>
      <c r="H3" s="153"/>
      <c r="I3" s="125" t="s">
        <v>145</v>
      </c>
      <c r="J3" s="125"/>
      <c r="K3" s="125"/>
      <c r="L3" s="125"/>
    </row>
    <row r="4" spans="1:12" ht="27" customHeight="1">
      <c r="A4" s="126" t="s">
        <v>120</v>
      </c>
      <c r="B4" s="126"/>
      <c r="C4" s="18"/>
      <c r="D4" s="4" t="s">
        <v>146</v>
      </c>
      <c r="E4" s="125" t="s">
        <v>147</v>
      </c>
      <c r="F4" s="125"/>
      <c r="G4" s="125" t="s">
        <v>148</v>
      </c>
      <c r="H4" s="125"/>
      <c r="I4" s="3" t="s">
        <v>149</v>
      </c>
      <c r="J4" s="125" t="s">
        <v>27</v>
      </c>
      <c r="K4" s="125"/>
      <c r="L4" s="3" t="s">
        <v>28</v>
      </c>
    </row>
    <row r="5" spans="1:12" ht="27" customHeight="1">
      <c r="A5" s="126"/>
      <c r="B5" s="126"/>
      <c r="C5" s="18" t="s">
        <v>150</v>
      </c>
      <c r="D5" s="6">
        <f>SUM(D6:D8)</f>
        <v>249.37</v>
      </c>
      <c r="E5" s="127">
        <f>SUM(E6:F7)</f>
        <v>249.37</v>
      </c>
      <c r="F5" s="127"/>
      <c r="G5" s="127">
        <f>SUM(G6:H7)</f>
        <v>249.37</v>
      </c>
      <c r="H5" s="127"/>
      <c r="I5" s="6">
        <v>100</v>
      </c>
      <c r="J5" s="127">
        <v>10</v>
      </c>
      <c r="K5" s="127"/>
      <c r="L5" s="6">
        <v>10</v>
      </c>
    </row>
    <row r="6" spans="1:12" ht="27" customHeight="1">
      <c r="A6" s="126"/>
      <c r="B6" s="126"/>
      <c r="C6" s="18" t="s">
        <v>151</v>
      </c>
      <c r="D6" s="6">
        <v>199.57</v>
      </c>
      <c r="E6" s="127">
        <v>199.57</v>
      </c>
      <c r="F6" s="127"/>
      <c r="G6" s="127">
        <v>199.57</v>
      </c>
      <c r="H6" s="127"/>
      <c r="I6" s="6"/>
      <c r="J6" s="127"/>
      <c r="K6" s="127"/>
      <c r="L6" s="6"/>
    </row>
    <row r="7" spans="1:12" ht="27" customHeight="1">
      <c r="A7" s="126"/>
      <c r="B7" s="126"/>
      <c r="C7" s="18" t="s">
        <v>153</v>
      </c>
      <c r="D7" s="6">
        <v>49.8</v>
      </c>
      <c r="E7" s="127">
        <v>49.8</v>
      </c>
      <c r="F7" s="127"/>
      <c r="G7" s="127">
        <v>49.8</v>
      </c>
      <c r="H7" s="127"/>
      <c r="I7" s="6"/>
      <c r="J7" s="127"/>
      <c r="K7" s="127"/>
      <c r="L7" s="6"/>
    </row>
    <row r="8" spans="1:12" ht="27" customHeight="1">
      <c r="A8" s="126"/>
      <c r="B8" s="126"/>
      <c r="C8" s="18" t="s">
        <v>154</v>
      </c>
      <c r="D8" s="3" t="s">
        <v>155</v>
      </c>
      <c r="E8" s="125" t="s">
        <v>155</v>
      </c>
      <c r="F8" s="125"/>
      <c r="G8" s="125" t="s">
        <v>155</v>
      </c>
      <c r="H8" s="125"/>
      <c r="I8" s="3"/>
      <c r="J8" s="125"/>
      <c r="K8" s="125"/>
      <c r="L8" s="3"/>
    </row>
    <row r="9" spans="1:12" ht="22.05" customHeight="1">
      <c r="A9" s="128" t="s">
        <v>156</v>
      </c>
      <c r="B9" s="128"/>
      <c r="C9" s="128" t="s">
        <v>34</v>
      </c>
      <c r="D9" s="128"/>
      <c r="E9" s="128"/>
      <c r="F9" s="128"/>
      <c r="G9" s="128" t="s">
        <v>157</v>
      </c>
      <c r="H9" s="128"/>
      <c r="I9" s="128"/>
      <c r="J9" s="128"/>
      <c r="K9" s="128"/>
      <c r="L9" s="128"/>
    </row>
    <row r="10" spans="1:12" ht="98.4" customHeight="1">
      <c r="A10" s="128"/>
      <c r="B10" s="128"/>
      <c r="C10" s="157" t="s">
        <v>215</v>
      </c>
      <c r="D10" s="157"/>
      <c r="E10" s="157"/>
      <c r="F10" s="157"/>
      <c r="G10" s="157" t="s">
        <v>216</v>
      </c>
      <c r="H10" s="157"/>
      <c r="I10" s="157"/>
      <c r="J10" s="157"/>
      <c r="K10" s="157"/>
      <c r="L10" s="157"/>
    </row>
    <row r="11" spans="1:12" ht="28.05" customHeight="1">
      <c r="A11" s="117" t="s">
        <v>160</v>
      </c>
      <c r="B11" s="8" t="s">
        <v>43</v>
      </c>
      <c r="C11" s="130" t="s">
        <v>44</v>
      </c>
      <c r="D11" s="130"/>
      <c r="E11" s="130" t="s">
        <v>45</v>
      </c>
      <c r="F11" s="130"/>
      <c r="G11" s="8" t="s">
        <v>46</v>
      </c>
      <c r="H11" s="8" t="s">
        <v>47</v>
      </c>
      <c r="I11" s="8" t="s">
        <v>161</v>
      </c>
      <c r="J11" s="8" t="s">
        <v>200</v>
      </c>
      <c r="K11" s="130" t="s">
        <v>48</v>
      </c>
      <c r="L11" s="130"/>
    </row>
    <row r="12" spans="1:12" ht="28.05" customHeight="1">
      <c r="A12" s="121"/>
      <c r="B12" s="139" t="s">
        <v>162</v>
      </c>
      <c r="C12" s="131" t="s">
        <v>163</v>
      </c>
      <c r="D12" s="131"/>
      <c r="E12" s="132" t="s">
        <v>217</v>
      </c>
      <c r="F12" s="132"/>
      <c r="G12" s="11" t="s">
        <v>218</v>
      </c>
      <c r="H12" s="11" t="s">
        <v>219</v>
      </c>
      <c r="I12" s="13">
        <v>4.17</v>
      </c>
      <c r="J12" s="13">
        <v>4.17</v>
      </c>
      <c r="K12" s="132" t="s">
        <v>155</v>
      </c>
      <c r="L12" s="132"/>
    </row>
    <row r="13" spans="1:12" ht="28.05" customHeight="1">
      <c r="A13" s="121"/>
      <c r="B13" s="140"/>
      <c r="C13" s="131"/>
      <c r="D13" s="131"/>
      <c r="E13" s="132" t="s">
        <v>220</v>
      </c>
      <c r="F13" s="132"/>
      <c r="G13" s="11" t="s">
        <v>168</v>
      </c>
      <c r="H13" s="11" t="s">
        <v>169</v>
      </c>
      <c r="I13" s="13">
        <v>4.17</v>
      </c>
      <c r="J13" s="13">
        <v>4.17</v>
      </c>
      <c r="K13" s="132" t="s">
        <v>155</v>
      </c>
      <c r="L13" s="132"/>
    </row>
    <row r="14" spans="1:12" ht="28.05" customHeight="1">
      <c r="A14" s="121"/>
      <c r="B14" s="140"/>
      <c r="C14" s="131"/>
      <c r="D14" s="131"/>
      <c r="E14" s="132" t="s">
        <v>221</v>
      </c>
      <c r="F14" s="132"/>
      <c r="G14" s="11" t="s">
        <v>168</v>
      </c>
      <c r="H14" s="11" t="s">
        <v>169</v>
      </c>
      <c r="I14" s="13">
        <v>4.17</v>
      </c>
      <c r="J14" s="13">
        <v>4.17</v>
      </c>
      <c r="K14" s="132" t="s">
        <v>155</v>
      </c>
      <c r="L14" s="132"/>
    </row>
    <row r="15" spans="1:12" ht="28.05" customHeight="1">
      <c r="A15" s="121"/>
      <c r="B15" s="140"/>
      <c r="C15" s="131"/>
      <c r="D15" s="131"/>
      <c r="E15" s="132" t="s">
        <v>222</v>
      </c>
      <c r="F15" s="132"/>
      <c r="G15" s="11" t="s">
        <v>168</v>
      </c>
      <c r="H15" s="11" t="s">
        <v>169</v>
      </c>
      <c r="I15" s="13">
        <v>4.17</v>
      </c>
      <c r="J15" s="13">
        <v>4.17</v>
      </c>
      <c r="K15" s="132" t="s">
        <v>155</v>
      </c>
      <c r="L15" s="132"/>
    </row>
    <row r="16" spans="1:12" ht="28.05" customHeight="1">
      <c r="A16" s="121"/>
      <c r="B16" s="140"/>
      <c r="C16" s="131"/>
      <c r="D16" s="131"/>
      <c r="E16" s="132" t="s">
        <v>223</v>
      </c>
      <c r="F16" s="132"/>
      <c r="G16" s="11" t="s">
        <v>168</v>
      </c>
      <c r="H16" s="11" t="s">
        <v>169</v>
      </c>
      <c r="I16" s="13">
        <v>4.17</v>
      </c>
      <c r="J16" s="13">
        <v>4.17</v>
      </c>
      <c r="K16" s="132" t="s">
        <v>155</v>
      </c>
      <c r="L16" s="132"/>
    </row>
    <row r="17" spans="1:12" ht="28.05" customHeight="1">
      <c r="A17" s="121"/>
      <c r="B17" s="140"/>
      <c r="C17" s="143" t="s">
        <v>166</v>
      </c>
      <c r="D17" s="144"/>
      <c r="E17" s="132" t="s">
        <v>204</v>
      </c>
      <c r="F17" s="132"/>
      <c r="G17" s="11" t="s">
        <v>168</v>
      </c>
      <c r="H17" s="11" t="s">
        <v>169</v>
      </c>
      <c r="I17" s="13">
        <v>4.16</v>
      </c>
      <c r="J17" s="13">
        <v>4.16</v>
      </c>
      <c r="K17" s="132" t="s">
        <v>155</v>
      </c>
      <c r="L17" s="132"/>
    </row>
    <row r="18" spans="1:12" ht="28.05" customHeight="1">
      <c r="A18" s="121"/>
      <c r="B18" s="140"/>
      <c r="C18" s="147"/>
      <c r="D18" s="148"/>
      <c r="E18" s="132" t="s">
        <v>170</v>
      </c>
      <c r="F18" s="132"/>
      <c r="G18" s="11" t="s">
        <v>69</v>
      </c>
      <c r="H18" s="11" t="s">
        <v>169</v>
      </c>
      <c r="I18" s="13">
        <v>4.16</v>
      </c>
      <c r="J18" s="13">
        <v>4.16</v>
      </c>
      <c r="K18" s="132" t="s">
        <v>155</v>
      </c>
      <c r="L18" s="132"/>
    </row>
    <row r="19" spans="1:12" ht="28.05" customHeight="1">
      <c r="A19" s="121"/>
      <c r="B19" s="140"/>
      <c r="C19" s="131" t="s">
        <v>171</v>
      </c>
      <c r="D19" s="131"/>
      <c r="E19" s="132" t="s">
        <v>172</v>
      </c>
      <c r="F19" s="132"/>
      <c r="G19" s="11" t="s">
        <v>79</v>
      </c>
      <c r="H19" s="11" t="s">
        <v>169</v>
      </c>
      <c r="I19" s="13">
        <v>4.16</v>
      </c>
      <c r="J19" s="13">
        <v>4.16</v>
      </c>
      <c r="K19" s="132" t="s">
        <v>155</v>
      </c>
      <c r="L19" s="132"/>
    </row>
    <row r="20" spans="1:12" ht="28.05" customHeight="1">
      <c r="A20" s="121"/>
      <c r="B20" s="140"/>
      <c r="C20" s="131"/>
      <c r="D20" s="131"/>
      <c r="E20" s="132" t="s">
        <v>174</v>
      </c>
      <c r="F20" s="132"/>
      <c r="G20" s="11" t="s">
        <v>79</v>
      </c>
      <c r="H20" s="11" t="s">
        <v>169</v>
      </c>
      <c r="I20" s="13">
        <v>4.16</v>
      </c>
      <c r="J20" s="13">
        <v>4.16</v>
      </c>
      <c r="K20" s="132" t="s">
        <v>155</v>
      </c>
      <c r="L20" s="132"/>
    </row>
    <row r="21" spans="1:12" ht="28.05" customHeight="1">
      <c r="A21" s="121"/>
      <c r="B21" s="140"/>
      <c r="C21" s="143" t="s">
        <v>175</v>
      </c>
      <c r="D21" s="144"/>
      <c r="E21" s="132" t="s">
        <v>176</v>
      </c>
      <c r="F21" s="132"/>
      <c r="G21" s="11" t="s">
        <v>224</v>
      </c>
      <c r="H21" s="11" t="s">
        <v>169</v>
      </c>
      <c r="I21" s="13">
        <v>4.17</v>
      </c>
      <c r="J21" s="13">
        <v>4.17</v>
      </c>
      <c r="K21" s="132" t="s">
        <v>155</v>
      </c>
      <c r="L21" s="132"/>
    </row>
    <row r="22" spans="1:12" ht="28.05" customHeight="1">
      <c r="A22" s="121"/>
      <c r="B22" s="140"/>
      <c r="C22" s="145"/>
      <c r="D22" s="146"/>
      <c r="E22" s="132" t="s">
        <v>178</v>
      </c>
      <c r="F22" s="132"/>
      <c r="G22" s="11" t="s">
        <v>179</v>
      </c>
      <c r="H22" s="11" t="s">
        <v>169</v>
      </c>
      <c r="I22" s="13">
        <v>4.17</v>
      </c>
      <c r="J22" s="13">
        <v>4.17</v>
      </c>
      <c r="K22" s="132" t="s">
        <v>155</v>
      </c>
      <c r="L22" s="132"/>
    </row>
    <row r="23" spans="1:12" ht="28.05" customHeight="1">
      <c r="A23" s="121"/>
      <c r="B23" s="141"/>
      <c r="C23" s="147"/>
      <c r="D23" s="148"/>
      <c r="E23" s="132" t="s">
        <v>180</v>
      </c>
      <c r="F23" s="132"/>
      <c r="G23" s="11" t="s">
        <v>168</v>
      </c>
      <c r="H23" s="11" t="s">
        <v>169</v>
      </c>
      <c r="I23" s="13">
        <v>4.17</v>
      </c>
      <c r="J23" s="13">
        <v>4.17</v>
      </c>
      <c r="K23" s="132" t="s">
        <v>155</v>
      </c>
      <c r="L23" s="132"/>
    </row>
    <row r="24" spans="1:12" ht="28.05" customHeight="1">
      <c r="A24" s="121"/>
      <c r="B24" s="142" t="s">
        <v>181</v>
      </c>
      <c r="C24" s="131" t="s">
        <v>182</v>
      </c>
      <c r="D24" s="131"/>
      <c r="E24" s="132" t="s">
        <v>183</v>
      </c>
      <c r="F24" s="132"/>
      <c r="G24" s="11" t="s">
        <v>190</v>
      </c>
      <c r="H24" s="11" t="s">
        <v>169</v>
      </c>
      <c r="I24" s="13">
        <v>10</v>
      </c>
      <c r="J24" s="13">
        <v>10</v>
      </c>
      <c r="K24" s="132" t="s">
        <v>155</v>
      </c>
      <c r="L24" s="132"/>
    </row>
    <row r="25" spans="1:12" ht="28.05" customHeight="1">
      <c r="A25" s="121"/>
      <c r="B25" s="142"/>
      <c r="C25" s="131" t="s">
        <v>185</v>
      </c>
      <c r="D25" s="131"/>
      <c r="E25" s="132" t="s">
        <v>187</v>
      </c>
      <c r="F25" s="132"/>
      <c r="G25" s="11" t="s">
        <v>179</v>
      </c>
      <c r="H25" s="11" t="s">
        <v>169</v>
      </c>
      <c r="I25" s="13">
        <v>10</v>
      </c>
      <c r="J25" s="13">
        <v>10</v>
      </c>
      <c r="K25" s="132" t="s">
        <v>155</v>
      </c>
      <c r="L25" s="132"/>
    </row>
    <row r="26" spans="1:12" ht="28.05" customHeight="1">
      <c r="A26" s="121"/>
      <c r="B26" s="142"/>
      <c r="C26" s="131" t="s">
        <v>188</v>
      </c>
      <c r="D26" s="131"/>
      <c r="E26" s="132" t="s">
        <v>189</v>
      </c>
      <c r="F26" s="132"/>
      <c r="G26" s="11" t="s">
        <v>190</v>
      </c>
      <c r="H26" s="11" t="s">
        <v>169</v>
      </c>
      <c r="I26" s="13">
        <v>10</v>
      </c>
      <c r="J26" s="13">
        <v>10</v>
      </c>
      <c r="K26" s="132" t="s">
        <v>155</v>
      </c>
      <c r="L26" s="132"/>
    </row>
    <row r="27" spans="1:12" ht="28.05" customHeight="1">
      <c r="A27" s="121"/>
      <c r="B27" s="142" t="s">
        <v>212</v>
      </c>
      <c r="C27" s="131" t="s">
        <v>213</v>
      </c>
      <c r="D27" s="131"/>
      <c r="E27" s="132" t="s">
        <v>109</v>
      </c>
      <c r="F27" s="132"/>
      <c r="G27" s="11" t="s">
        <v>110</v>
      </c>
      <c r="H27" s="11" t="s">
        <v>191</v>
      </c>
      <c r="I27" s="13">
        <v>5</v>
      </c>
      <c r="J27" s="13">
        <v>5</v>
      </c>
      <c r="K27" s="132"/>
      <c r="L27" s="132"/>
    </row>
    <row r="28" spans="1:12" ht="28.05" customHeight="1">
      <c r="A28" s="121"/>
      <c r="B28" s="142"/>
      <c r="C28" s="131" t="s">
        <v>213</v>
      </c>
      <c r="D28" s="131"/>
      <c r="E28" s="132" t="s">
        <v>214</v>
      </c>
      <c r="F28" s="132"/>
      <c r="G28" s="11" t="s">
        <v>110</v>
      </c>
      <c r="H28" s="11" t="s">
        <v>191</v>
      </c>
      <c r="I28" s="13">
        <v>5</v>
      </c>
      <c r="J28" s="13">
        <v>5</v>
      </c>
      <c r="K28" s="132" t="s">
        <v>155</v>
      </c>
      <c r="L28" s="132"/>
    </row>
    <row r="29" spans="1:12" ht="28.05" customHeight="1">
      <c r="A29" s="133" t="s">
        <v>192</v>
      </c>
      <c r="B29" s="133"/>
      <c r="C29" s="133"/>
      <c r="D29" s="133"/>
      <c r="E29" s="133"/>
      <c r="F29" s="133"/>
      <c r="G29" s="133"/>
      <c r="H29" s="133"/>
      <c r="I29" s="14">
        <f>SUM(I12:I28)+J5</f>
        <v>100</v>
      </c>
      <c r="J29" s="15">
        <f>SUM(J12:J28)+L5</f>
        <v>100</v>
      </c>
      <c r="K29" s="142" t="s">
        <v>193</v>
      </c>
      <c r="L29" s="142"/>
    </row>
    <row r="30" spans="1:12">
      <c r="A30" s="12" t="s">
        <v>194</v>
      </c>
      <c r="B30" s="135" t="s">
        <v>93</v>
      </c>
      <c r="C30" s="136"/>
      <c r="D30" s="136"/>
      <c r="E30" s="136"/>
      <c r="F30" s="136"/>
      <c r="G30" s="136"/>
      <c r="H30" s="136"/>
      <c r="I30" s="136"/>
      <c r="J30" s="136"/>
      <c r="K30" s="136"/>
      <c r="L30" s="137"/>
    </row>
    <row r="31" spans="1:12">
      <c r="A31" s="138" t="s">
        <v>195</v>
      </c>
      <c r="B31" s="138"/>
      <c r="C31" s="138"/>
      <c r="D31" s="138"/>
      <c r="E31" s="138"/>
      <c r="F31" s="138"/>
      <c r="G31" s="138"/>
      <c r="H31" s="138"/>
      <c r="I31" s="138"/>
      <c r="J31" s="138"/>
      <c r="K31" s="138"/>
      <c r="L31" s="138"/>
    </row>
    <row r="32" spans="1:12" ht="37.950000000000003" customHeight="1">
      <c r="A32" s="138" t="s">
        <v>196</v>
      </c>
      <c r="B32" s="138"/>
      <c r="C32" s="138"/>
      <c r="D32" s="138"/>
      <c r="E32" s="138"/>
      <c r="F32" s="138"/>
      <c r="G32" s="138"/>
      <c r="H32" s="138"/>
      <c r="I32" s="138"/>
      <c r="J32" s="138"/>
      <c r="K32" s="138"/>
      <c r="L32" s="138"/>
    </row>
    <row r="33" spans="1:12" ht="42.6" customHeight="1">
      <c r="A33" s="138" t="s">
        <v>197</v>
      </c>
      <c r="B33" s="138"/>
      <c r="C33" s="138"/>
      <c r="D33" s="138"/>
      <c r="E33" s="138"/>
      <c r="F33" s="138"/>
      <c r="G33" s="138"/>
      <c r="H33" s="138"/>
      <c r="I33" s="138"/>
      <c r="J33" s="138"/>
      <c r="K33" s="138"/>
      <c r="L33" s="138"/>
    </row>
  </sheetData>
  <mergeCells count="84">
    <mergeCell ref="A4:B8"/>
    <mergeCell ref="A9:B10"/>
    <mergeCell ref="C12:D16"/>
    <mergeCell ref="C19:D20"/>
    <mergeCell ref="C17:D18"/>
    <mergeCell ref="B30:L30"/>
    <mergeCell ref="A31:L31"/>
    <mergeCell ref="A32:L32"/>
    <mergeCell ref="A33:L33"/>
    <mergeCell ref="A11:A28"/>
    <mergeCell ref="B12:B23"/>
    <mergeCell ref="B24:B26"/>
    <mergeCell ref="B27:B28"/>
    <mergeCell ref="C21:D23"/>
    <mergeCell ref="C28:D28"/>
    <mergeCell ref="E28:F28"/>
    <mergeCell ref="K28:L28"/>
    <mergeCell ref="A29:H29"/>
    <mergeCell ref="K29:L29"/>
    <mergeCell ref="C26:D26"/>
    <mergeCell ref="E26:F26"/>
    <mergeCell ref="K26:L26"/>
    <mergeCell ref="C27:D27"/>
    <mergeCell ref="E27:F27"/>
    <mergeCell ref="K27:L27"/>
    <mergeCell ref="C24:D24"/>
    <mergeCell ref="E24:F24"/>
    <mergeCell ref="K24:L24"/>
    <mergeCell ref="C25:D25"/>
    <mergeCell ref="E25:F25"/>
    <mergeCell ref="K25:L25"/>
    <mergeCell ref="E21:F21"/>
    <mergeCell ref="K21:L21"/>
    <mergeCell ref="E22:F22"/>
    <mergeCell ref="K22:L22"/>
    <mergeCell ref="E23:F23"/>
    <mergeCell ref="K23:L23"/>
    <mergeCell ref="E18:F18"/>
    <mergeCell ref="K18:L18"/>
    <mergeCell ref="E19:F19"/>
    <mergeCell ref="K19:L19"/>
    <mergeCell ref="E20:F20"/>
    <mergeCell ref="K20:L20"/>
    <mergeCell ref="E15:F15"/>
    <mergeCell ref="K15:L15"/>
    <mergeCell ref="E16:F16"/>
    <mergeCell ref="K16:L16"/>
    <mergeCell ref="E17:F17"/>
    <mergeCell ref="K17:L17"/>
    <mergeCell ref="E12:F12"/>
    <mergeCell ref="K12:L12"/>
    <mergeCell ref="E13:F13"/>
    <mergeCell ref="K13:L13"/>
    <mergeCell ref="E14:F14"/>
    <mergeCell ref="K14:L14"/>
    <mergeCell ref="C10:F10"/>
    <mergeCell ref="G10:L10"/>
    <mergeCell ref="C11:D11"/>
    <mergeCell ref="E11:F11"/>
    <mergeCell ref="K11:L11"/>
    <mergeCell ref="E8:F8"/>
    <mergeCell ref="G8:H8"/>
    <mergeCell ref="J8:K8"/>
    <mergeCell ref="C9:F9"/>
    <mergeCell ref="G9:L9"/>
    <mergeCell ref="E6:F6"/>
    <mergeCell ref="G6:H6"/>
    <mergeCell ref="J6:K6"/>
    <mergeCell ref="E7:F7"/>
    <mergeCell ref="G7:H7"/>
    <mergeCell ref="J7:K7"/>
    <mergeCell ref="E4:F4"/>
    <mergeCell ref="G4:H4"/>
    <mergeCell ref="J4:K4"/>
    <mergeCell ref="E5:F5"/>
    <mergeCell ref="G5:H5"/>
    <mergeCell ref="J5:K5"/>
    <mergeCell ref="A1:L1"/>
    <mergeCell ref="A2:B2"/>
    <mergeCell ref="C2:L2"/>
    <mergeCell ref="A3:B3"/>
    <mergeCell ref="C3:F3"/>
    <mergeCell ref="G3:H3"/>
    <mergeCell ref="I3:L3"/>
  </mergeCells>
  <phoneticPr fontId="34" type="noConversion"/>
  <pageMargins left="0.70833333333333304" right="0.70833333333333304" top="0.74791666666666701" bottom="0.74791666666666701" header="0.31458333333333299" footer="0.31458333333333299"/>
  <pageSetup paperSize="9" scale="66"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1"/>
  <sheetViews>
    <sheetView topLeftCell="A10" workbookViewId="0">
      <selection activeCell="O10" sqref="O10"/>
    </sheetView>
  </sheetViews>
  <sheetFormatPr defaultColWidth="9" defaultRowHeight="14.4"/>
  <cols>
    <col min="2" max="2" width="13.33203125" customWidth="1"/>
    <col min="3" max="3" width="15.6640625" customWidth="1"/>
    <col min="4" max="4" width="11.77734375" customWidth="1"/>
    <col min="5" max="5" width="16.77734375" customWidth="1"/>
    <col min="6" max="6" width="9.77734375" customWidth="1"/>
    <col min="7" max="7" width="14.44140625" customWidth="1"/>
    <col min="8" max="8" width="11.21875" customWidth="1"/>
    <col min="9" max="9" width="13.44140625" customWidth="1"/>
    <col min="10" max="10" width="12.88671875" customWidth="1"/>
    <col min="11" max="11" width="6.44140625" customWidth="1"/>
    <col min="12" max="12" width="16.44140625" customWidth="1"/>
  </cols>
  <sheetData>
    <row r="1" spans="1:12" s="1" customFormat="1" ht="56.7" customHeight="1">
      <c r="A1" s="115" t="s">
        <v>141</v>
      </c>
      <c r="B1" s="115"/>
      <c r="C1" s="115"/>
      <c r="D1" s="115"/>
      <c r="E1" s="115"/>
      <c r="F1" s="115"/>
      <c r="G1" s="115"/>
      <c r="H1" s="115"/>
      <c r="I1" s="115"/>
      <c r="J1" s="115"/>
      <c r="K1" s="115"/>
      <c r="L1" s="115"/>
    </row>
    <row r="2" spans="1:12" s="2" customFormat="1" ht="27" customHeight="1">
      <c r="A2" s="125" t="s">
        <v>118</v>
      </c>
      <c r="B2" s="125"/>
      <c r="C2" s="125" t="s">
        <v>225</v>
      </c>
      <c r="D2" s="125"/>
      <c r="E2" s="125"/>
      <c r="F2" s="125"/>
      <c r="G2" s="125"/>
      <c r="H2" s="125"/>
      <c r="I2" s="125"/>
      <c r="J2" s="125"/>
      <c r="K2" s="125"/>
      <c r="L2" s="125"/>
    </row>
    <row r="3" spans="1:12" ht="22.05" customHeight="1">
      <c r="A3" s="125" t="s">
        <v>119</v>
      </c>
      <c r="B3" s="125"/>
      <c r="C3" s="126" t="s">
        <v>143</v>
      </c>
      <c r="D3" s="126"/>
      <c r="E3" s="126"/>
      <c r="F3" s="126"/>
      <c r="G3" s="125" t="s">
        <v>144</v>
      </c>
      <c r="H3" s="125"/>
      <c r="I3" s="125" t="s">
        <v>145</v>
      </c>
      <c r="J3" s="125"/>
      <c r="K3" s="125"/>
      <c r="L3" s="125"/>
    </row>
    <row r="4" spans="1:12" ht="27" customHeight="1">
      <c r="A4" s="125" t="s">
        <v>120</v>
      </c>
      <c r="B4" s="125"/>
      <c r="C4" s="5"/>
      <c r="D4" s="4" t="s">
        <v>146</v>
      </c>
      <c r="E4" s="125" t="s">
        <v>147</v>
      </c>
      <c r="F4" s="125"/>
      <c r="G4" s="125" t="s">
        <v>148</v>
      </c>
      <c r="H4" s="125"/>
      <c r="I4" s="3" t="s">
        <v>149</v>
      </c>
      <c r="J4" s="125" t="s">
        <v>27</v>
      </c>
      <c r="K4" s="125"/>
      <c r="L4" s="3" t="s">
        <v>28</v>
      </c>
    </row>
    <row r="5" spans="1:12" ht="27" customHeight="1">
      <c r="A5" s="125"/>
      <c r="B5" s="125"/>
      <c r="C5" s="5" t="s">
        <v>150</v>
      </c>
      <c r="D5" s="6">
        <f>E5</f>
        <v>0.6</v>
      </c>
      <c r="E5" s="127">
        <f>SUM(E6:F7)</f>
        <v>0.6</v>
      </c>
      <c r="F5" s="127"/>
      <c r="G5" s="127">
        <f>E5</f>
        <v>0.6</v>
      </c>
      <c r="H5" s="127"/>
      <c r="I5" s="6">
        <v>100</v>
      </c>
      <c r="J5" s="127">
        <v>10</v>
      </c>
      <c r="K5" s="127"/>
      <c r="L5" s="6">
        <v>10</v>
      </c>
    </row>
    <row r="6" spans="1:12" ht="27" customHeight="1">
      <c r="A6" s="125"/>
      <c r="B6" s="125"/>
      <c r="C6" s="5" t="s">
        <v>151</v>
      </c>
      <c r="D6" s="6">
        <f>E6</f>
        <v>0</v>
      </c>
      <c r="E6" s="127"/>
      <c r="F6" s="127"/>
      <c r="G6" s="127">
        <f>E6</f>
        <v>0</v>
      </c>
      <c r="H6" s="127"/>
      <c r="I6" s="6"/>
      <c r="J6" s="127"/>
      <c r="K6" s="127"/>
      <c r="L6" s="6"/>
    </row>
    <row r="7" spans="1:12" ht="27" customHeight="1">
      <c r="A7" s="125"/>
      <c r="B7" s="125"/>
      <c r="C7" s="5" t="s">
        <v>153</v>
      </c>
      <c r="D7" s="6">
        <f>E7</f>
        <v>0.6</v>
      </c>
      <c r="E7" s="127">
        <v>0.6</v>
      </c>
      <c r="F7" s="127"/>
      <c r="G7" s="127">
        <f>E7</f>
        <v>0.6</v>
      </c>
      <c r="H7" s="127"/>
      <c r="I7" s="6"/>
      <c r="J7" s="127"/>
      <c r="K7" s="127"/>
      <c r="L7" s="6"/>
    </row>
    <row r="8" spans="1:12" ht="27" customHeight="1">
      <c r="A8" s="125"/>
      <c r="B8" s="125"/>
      <c r="C8" s="5" t="s">
        <v>154</v>
      </c>
      <c r="D8" s="3" t="s">
        <v>155</v>
      </c>
      <c r="E8" s="125" t="s">
        <v>155</v>
      </c>
      <c r="F8" s="125"/>
      <c r="G8" s="125" t="s">
        <v>155</v>
      </c>
      <c r="H8" s="125"/>
      <c r="I8" s="3"/>
      <c r="J8" s="125"/>
      <c r="K8" s="125"/>
      <c r="L8" s="3"/>
    </row>
    <row r="9" spans="1:12" ht="22.05" customHeight="1">
      <c r="A9" s="128" t="s">
        <v>156</v>
      </c>
      <c r="B9" s="128"/>
      <c r="C9" s="128" t="s">
        <v>34</v>
      </c>
      <c r="D9" s="128"/>
      <c r="E9" s="128"/>
      <c r="F9" s="128"/>
      <c r="G9" s="128" t="s">
        <v>157</v>
      </c>
      <c r="H9" s="128"/>
      <c r="I9" s="128"/>
      <c r="J9" s="128"/>
      <c r="K9" s="128"/>
      <c r="L9" s="128"/>
    </row>
    <row r="10" spans="1:12" ht="98.4" customHeight="1">
      <c r="A10" s="128"/>
      <c r="B10" s="128"/>
      <c r="C10" s="129" t="s">
        <v>226</v>
      </c>
      <c r="D10" s="129"/>
      <c r="E10" s="129"/>
      <c r="F10" s="129"/>
      <c r="G10" s="129" t="s">
        <v>227</v>
      </c>
      <c r="H10" s="129"/>
      <c r="I10" s="129"/>
      <c r="J10" s="129"/>
      <c r="K10" s="129"/>
      <c r="L10" s="129"/>
    </row>
    <row r="11" spans="1:12" ht="24" customHeight="1">
      <c r="A11" s="117" t="s">
        <v>160</v>
      </c>
      <c r="B11" s="8" t="s">
        <v>43</v>
      </c>
      <c r="C11" s="130" t="s">
        <v>44</v>
      </c>
      <c r="D11" s="130"/>
      <c r="E11" s="130" t="s">
        <v>45</v>
      </c>
      <c r="F11" s="130"/>
      <c r="G11" s="8" t="s">
        <v>46</v>
      </c>
      <c r="H11" s="8" t="s">
        <v>47</v>
      </c>
      <c r="I11" s="8" t="s">
        <v>161</v>
      </c>
      <c r="J11" s="8" t="s">
        <v>200</v>
      </c>
      <c r="K11" s="130" t="s">
        <v>48</v>
      </c>
      <c r="L11" s="130"/>
    </row>
    <row r="12" spans="1:12" ht="27" customHeight="1">
      <c r="A12" s="121"/>
      <c r="B12" s="139" t="s">
        <v>162</v>
      </c>
      <c r="C12" s="131" t="s">
        <v>163</v>
      </c>
      <c r="D12" s="131"/>
      <c r="E12" s="132" t="s">
        <v>228</v>
      </c>
      <c r="F12" s="132"/>
      <c r="G12" s="11" t="s">
        <v>229</v>
      </c>
      <c r="H12" s="11" t="s">
        <v>229</v>
      </c>
      <c r="I12" s="13">
        <v>5</v>
      </c>
      <c r="J12" s="13">
        <v>5</v>
      </c>
      <c r="K12" s="132" t="s">
        <v>155</v>
      </c>
      <c r="L12" s="132"/>
    </row>
    <row r="13" spans="1:12" ht="27" customHeight="1">
      <c r="A13" s="121"/>
      <c r="B13" s="140"/>
      <c r="C13" s="131"/>
      <c r="D13" s="131"/>
      <c r="E13" s="132" t="s">
        <v>230</v>
      </c>
      <c r="F13" s="132"/>
      <c r="G13" s="11" t="s">
        <v>168</v>
      </c>
      <c r="H13" s="11" t="s">
        <v>169</v>
      </c>
      <c r="I13" s="13">
        <v>5</v>
      </c>
      <c r="J13" s="13">
        <v>5</v>
      </c>
      <c r="K13" s="132"/>
      <c r="L13" s="132"/>
    </row>
    <row r="14" spans="1:12" ht="27" customHeight="1">
      <c r="A14" s="121"/>
      <c r="B14" s="140"/>
      <c r="C14" s="131" t="s">
        <v>166</v>
      </c>
      <c r="D14" s="131"/>
      <c r="E14" s="132" t="s">
        <v>231</v>
      </c>
      <c r="F14" s="132"/>
      <c r="G14" s="11" t="s">
        <v>168</v>
      </c>
      <c r="H14" s="11" t="s">
        <v>169</v>
      </c>
      <c r="I14" s="13">
        <v>5</v>
      </c>
      <c r="J14" s="13">
        <v>5</v>
      </c>
      <c r="K14" s="132" t="s">
        <v>155</v>
      </c>
      <c r="L14" s="132"/>
    </row>
    <row r="15" spans="1:12" ht="27" customHeight="1">
      <c r="A15" s="121"/>
      <c r="B15" s="140"/>
      <c r="C15" s="131"/>
      <c r="D15" s="131"/>
      <c r="E15" s="132" t="s">
        <v>170</v>
      </c>
      <c r="F15" s="132"/>
      <c r="G15" s="11" t="s">
        <v>69</v>
      </c>
      <c r="H15" s="11" t="s">
        <v>169</v>
      </c>
      <c r="I15" s="13">
        <v>5</v>
      </c>
      <c r="J15" s="13">
        <v>5</v>
      </c>
      <c r="K15" s="132" t="s">
        <v>155</v>
      </c>
      <c r="L15" s="132"/>
    </row>
    <row r="16" spans="1:12" ht="27" customHeight="1">
      <c r="A16" s="121"/>
      <c r="B16" s="140"/>
      <c r="C16" s="131" t="s">
        <v>171</v>
      </c>
      <c r="D16" s="131"/>
      <c r="E16" s="132" t="s">
        <v>172</v>
      </c>
      <c r="F16" s="132"/>
      <c r="G16" s="11" t="s">
        <v>79</v>
      </c>
      <c r="H16" s="11" t="s">
        <v>169</v>
      </c>
      <c r="I16" s="13">
        <v>5</v>
      </c>
      <c r="J16" s="13">
        <v>5</v>
      </c>
      <c r="K16" s="132" t="s">
        <v>155</v>
      </c>
      <c r="L16" s="132"/>
    </row>
    <row r="17" spans="1:12" ht="27" customHeight="1">
      <c r="A17" s="121"/>
      <c r="B17" s="140"/>
      <c r="C17" s="131"/>
      <c r="D17" s="131"/>
      <c r="E17" s="132" t="s">
        <v>174</v>
      </c>
      <c r="F17" s="132"/>
      <c r="G17" s="11" t="s">
        <v>79</v>
      </c>
      <c r="H17" s="11" t="s">
        <v>169</v>
      </c>
      <c r="I17" s="13">
        <v>5</v>
      </c>
      <c r="J17" s="13">
        <v>5</v>
      </c>
      <c r="K17" s="132" t="s">
        <v>155</v>
      </c>
      <c r="L17" s="132"/>
    </row>
    <row r="18" spans="1:12" ht="27" customHeight="1">
      <c r="A18" s="121"/>
      <c r="B18" s="140"/>
      <c r="C18" s="158" t="s">
        <v>175</v>
      </c>
      <c r="D18" s="158"/>
      <c r="E18" s="132" t="s">
        <v>176</v>
      </c>
      <c r="F18" s="132"/>
      <c r="G18" s="11" t="s">
        <v>224</v>
      </c>
      <c r="H18" s="11" t="s">
        <v>169</v>
      </c>
      <c r="I18" s="13">
        <v>5</v>
      </c>
      <c r="J18" s="13">
        <v>5</v>
      </c>
      <c r="K18" s="132" t="s">
        <v>155</v>
      </c>
      <c r="L18" s="132"/>
    </row>
    <row r="19" spans="1:12" ht="27" customHeight="1">
      <c r="A19" s="121"/>
      <c r="B19" s="140"/>
      <c r="C19" s="158"/>
      <c r="D19" s="158"/>
      <c r="E19" s="132" t="s">
        <v>177</v>
      </c>
      <c r="F19" s="132"/>
      <c r="G19" s="11" t="s">
        <v>168</v>
      </c>
      <c r="H19" s="11" t="s">
        <v>169</v>
      </c>
      <c r="I19" s="13">
        <v>5</v>
      </c>
      <c r="J19" s="13">
        <v>5</v>
      </c>
      <c r="K19" s="132" t="s">
        <v>155</v>
      </c>
      <c r="L19" s="132"/>
    </row>
    <row r="20" spans="1:12" ht="27" customHeight="1">
      <c r="A20" s="121"/>
      <c r="B20" s="140"/>
      <c r="C20" s="158"/>
      <c r="D20" s="158"/>
      <c r="E20" s="132" t="s">
        <v>178</v>
      </c>
      <c r="F20" s="132"/>
      <c r="G20" s="11" t="s">
        <v>179</v>
      </c>
      <c r="H20" s="11" t="s">
        <v>169</v>
      </c>
      <c r="I20" s="13">
        <v>5</v>
      </c>
      <c r="J20" s="13">
        <v>5</v>
      </c>
      <c r="K20" s="132" t="s">
        <v>155</v>
      </c>
      <c r="L20" s="132"/>
    </row>
    <row r="21" spans="1:12" ht="27" customHeight="1">
      <c r="A21" s="121"/>
      <c r="B21" s="141"/>
      <c r="C21" s="158"/>
      <c r="D21" s="158"/>
      <c r="E21" s="132" t="s">
        <v>180</v>
      </c>
      <c r="F21" s="132"/>
      <c r="G21" s="11" t="s">
        <v>168</v>
      </c>
      <c r="H21" s="11" t="s">
        <v>169</v>
      </c>
      <c r="I21" s="13">
        <v>5</v>
      </c>
      <c r="J21" s="13">
        <v>5</v>
      </c>
      <c r="K21" s="132" t="s">
        <v>155</v>
      </c>
      <c r="L21" s="132"/>
    </row>
    <row r="22" spans="1:12" ht="27" customHeight="1">
      <c r="A22" s="121"/>
      <c r="B22" s="142" t="s">
        <v>181</v>
      </c>
      <c r="C22" s="131" t="s">
        <v>182</v>
      </c>
      <c r="D22" s="131"/>
      <c r="E22" s="132" t="s">
        <v>183</v>
      </c>
      <c r="F22" s="132"/>
      <c r="G22" s="11" t="s">
        <v>190</v>
      </c>
      <c r="H22" s="11" t="s">
        <v>169</v>
      </c>
      <c r="I22" s="13">
        <v>7.5</v>
      </c>
      <c r="J22" s="13">
        <v>7.5</v>
      </c>
      <c r="K22" s="132" t="s">
        <v>155</v>
      </c>
      <c r="L22" s="132"/>
    </row>
    <row r="23" spans="1:12" ht="27" customHeight="1">
      <c r="A23" s="121"/>
      <c r="B23" s="142"/>
      <c r="C23" s="131" t="s">
        <v>185</v>
      </c>
      <c r="D23" s="131"/>
      <c r="E23" s="132" t="s">
        <v>186</v>
      </c>
      <c r="F23" s="132"/>
      <c r="G23" s="11" t="s">
        <v>179</v>
      </c>
      <c r="H23" s="11" t="s">
        <v>169</v>
      </c>
      <c r="I23" s="13">
        <v>7.5</v>
      </c>
      <c r="J23" s="13">
        <v>7.5</v>
      </c>
      <c r="K23" s="132"/>
      <c r="L23" s="132"/>
    </row>
    <row r="24" spans="1:12" ht="27" customHeight="1">
      <c r="A24" s="121"/>
      <c r="B24" s="142"/>
      <c r="C24" s="131"/>
      <c r="D24" s="131"/>
      <c r="E24" s="132" t="s">
        <v>187</v>
      </c>
      <c r="F24" s="132"/>
      <c r="G24" s="11" t="s">
        <v>179</v>
      </c>
      <c r="H24" s="11" t="s">
        <v>169</v>
      </c>
      <c r="I24" s="13">
        <v>7.5</v>
      </c>
      <c r="J24" s="13">
        <v>7.5</v>
      </c>
      <c r="K24" s="132" t="s">
        <v>155</v>
      </c>
      <c r="L24" s="132"/>
    </row>
    <row r="25" spans="1:12" ht="27" customHeight="1">
      <c r="A25" s="121"/>
      <c r="B25" s="142"/>
      <c r="C25" s="131" t="s">
        <v>188</v>
      </c>
      <c r="D25" s="131"/>
      <c r="E25" s="132" t="s">
        <v>189</v>
      </c>
      <c r="F25" s="132"/>
      <c r="G25" s="11" t="s">
        <v>190</v>
      </c>
      <c r="H25" s="11" t="s">
        <v>169</v>
      </c>
      <c r="I25" s="13">
        <v>7.5</v>
      </c>
      <c r="J25" s="13">
        <v>7.5</v>
      </c>
      <c r="K25" s="132" t="s">
        <v>155</v>
      </c>
      <c r="L25" s="132"/>
    </row>
    <row r="26" spans="1:12" ht="27" customHeight="1">
      <c r="A26" s="121"/>
      <c r="B26" s="10" t="s">
        <v>212</v>
      </c>
      <c r="C26" s="131" t="s">
        <v>213</v>
      </c>
      <c r="D26" s="131"/>
      <c r="E26" s="132" t="s">
        <v>232</v>
      </c>
      <c r="F26" s="132"/>
      <c r="G26" s="11" t="s">
        <v>110</v>
      </c>
      <c r="H26" s="11" t="s">
        <v>191</v>
      </c>
      <c r="I26" s="13">
        <v>10</v>
      </c>
      <c r="J26" s="13">
        <v>10</v>
      </c>
      <c r="K26" s="132" t="s">
        <v>155</v>
      </c>
      <c r="L26" s="132"/>
    </row>
    <row r="27" spans="1:12" ht="21" customHeight="1">
      <c r="A27" s="133" t="s">
        <v>192</v>
      </c>
      <c r="B27" s="133"/>
      <c r="C27" s="133"/>
      <c r="D27" s="133"/>
      <c r="E27" s="133"/>
      <c r="F27" s="133"/>
      <c r="G27" s="133"/>
      <c r="H27" s="133"/>
      <c r="I27" s="14">
        <f>SUM(I12:I26)+J5</f>
        <v>100</v>
      </c>
      <c r="J27" s="15">
        <f>SUM(J12:J26)+L5</f>
        <v>100</v>
      </c>
      <c r="K27" s="142" t="s">
        <v>193</v>
      </c>
      <c r="L27" s="142"/>
    </row>
    <row r="28" spans="1:12">
      <c r="A28" s="12" t="s">
        <v>194</v>
      </c>
      <c r="B28" s="135" t="s">
        <v>93</v>
      </c>
      <c r="C28" s="136"/>
      <c r="D28" s="136"/>
      <c r="E28" s="136"/>
      <c r="F28" s="136"/>
      <c r="G28" s="136"/>
      <c r="H28" s="136"/>
      <c r="I28" s="136"/>
      <c r="J28" s="136"/>
      <c r="K28" s="136"/>
      <c r="L28" s="137"/>
    </row>
    <row r="29" spans="1:12">
      <c r="A29" s="138" t="s">
        <v>195</v>
      </c>
      <c r="B29" s="138"/>
      <c r="C29" s="138"/>
      <c r="D29" s="138"/>
      <c r="E29" s="138"/>
      <c r="F29" s="138"/>
      <c r="G29" s="138"/>
      <c r="H29" s="138"/>
      <c r="I29" s="138"/>
      <c r="J29" s="138"/>
      <c r="K29" s="138"/>
      <c r="L29" s="138"/>
    </row>
    <row r="30" spans="1:12" ht="37.950000000000003" customHeight="1">
      <c r="A30" s="138" t="s">
        <v>196</v>
      </c>
      <c r="B30" s="138"/>
      <c r="C30" s="138"/>
      <c r="D30" s="138"/>
      <c r="E30" s="138"/>
      <c r="F30" s="138"/>
      <c r="G30" s="138"/>
      <c r="H30" s="138"/>
      <c r="I30" s="138"/>
      <c r="J30" s="138"/>
      <c r="K30" s="138"/>
      <c r="L30" s="138"/>
    </row>
    <row r="31" spans="1:12" ht="42.6" customHeight="1">
      <c r="A31" s="138" t="s">
        <v>197</v>
      </c>
      <c r="B31" s="138"/>
      <c r="C31" s="138"/>
      <c r="D31" s="138"/>
      <c r="E31" s="138"/>
      <c r="F31" s="138"/>
      <c r="G31" s="138"/>
      <c r="H31" s="138"/>
      <c r="I31" s="138"/>
      <c r="J31" s="138"/>
      <c r="K31" s="138"/>
      <c r="L31" s="138"/>
    </row>
  </sheetData>
  <mergeCells count="78">
    <mergeCell ref="A4:B8"/>
    <mergeCell ref="A9:B10"/>
    <mergeCell ref="C14:D15"/>
    <mergeCell ref="C18:D21"/>
    <mergeCell ref="B28:L28"/>
    <mergeCell ref="A29:L29"/>
    <mergeCell ref="A30:L30"/>
    <mergeCell ref="A31:L31"/>
    <mergeCell ref="A11:A26"/>
    <mergeCell ref="B12:B21"/>
    <mergeCell ref="B22:B25"/>
    <mergeCell ref="C12:D13"/>
    <mergeCell ref="C16:D17"/>
    <mergeCell ref="C23:D24"/>
    <mergeCell ref="C26:D26"/>
    <mergeCell ref="E26:F26"/>
    <mergeCell ref="K26:L26"/>
    <mergeCell ref="A27:H27"/>
    <mergeCell ref="K27:L27"/>
    <mergeCell ref="E23:F23"/>
    <mergeCell ref="K23:L23"/>
    <mergeCell ref="E24:F24"/>
    <mergeCell ref="K24:L24"/>
    <mergeCell ref="C25:D25"/>
    <mergeCell ref="E25:F25"/>
    <mergeCell ref="K25:L25"/>
    <mergeCell ref="E21:F21"/>
    <mergeCell ref="K21:L21"/>
    <mergeCell ref="C22:D22"/>
    <mergeCell ref="E22:F22"/>
    <mergeCell ref="K22:L22"/>
    <mergeCell ref="E18:F18"/>
    <mergeCell ref="K18:L18"/>
    <mergeCell ref="E19:F19"/>
    <mergeCell ref="K19:L19"/>
    <mergeCell ref="E20:F20"/>
    <mergeCell ref="K20:L20"/>
    <mergeCell ref="E15:F15"/>
    <mergeCell ref="K15:L15"/>
    <mergeCell ref="E16:F16"/>
    <mergeCell ref="K16:L16"/>
    <mergeCell ref="E17:F17"/>
    <mergeCell ref="K17:L17"/>
    <mergeCell ref="E12:F12"/>
    <mergeCell ref="K12:L12"/>
    <mergeCell ref="E13:F13"/>
    <mergeCell ref="K13:L13"/>
    <mergeCell ref="E14:F14"/>
    <mergeCell ref="K14:L14"/>
    <mergeCell ref="C10:F10"/>
    <mergeCell ref="G10:L10"/>
    <mergeCell ref="C11:D11"/>
    <mergeCell ref="E11:F11"/>
    <mergeCell ref="K11:L11"/>
    <mergeCell ref="E8:F8"/>
    <mergeCell ref="G8:H8"/>
    <mergeCell ref="J8:K8"/>
    <mergeCell ref="C9:F9"/>
    <mergeCell ref="G9:L9"/>
    <mergeCell ref="E6:F6"/>
    <mergeCell ref="G6:H6"/>
    <mergeCell ref="J6:K6"/>
    <mergeCell ref="E7:F7"/>
    <mergeCell ref="G7:H7"/>
    <mergeCell ref="J7:K7"/>
    <mergeCell ref="E4:F4"/>
    <mergeCell ref="G4:H4"/>
    <mergeCell ref="J4:K4"/>
    <mergeCell ref="E5:F5"/>
    <mergeCell ref="G5:H5"/>
    <mergeCell ref="J5:K5"/>
    <mergeCell ref="A1:L1"/>
    <mergeCell ref="A2:B2"/>
    <mergeCell ref="C2:L2"/>
    <mergeCell ref="A3:B3"/>
    <mergeCell ref="C3:F3"/>
    <mergeCell ref="G3:H3"/>
    <mergeCell ref="I3:L3"/>
  </mergeCells>
  <phoneticPr fontId="34" type="noConversion"/>
  <pageMargins left="0.70833333333333304" right="0.70833333333333304" top="0.74791666666666701" bottom="0.74791666666666701" header="0.31458333333333299" footer="0.31458333333333299"/>
  <pageSetup paperSize="9" scale="66"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8"/>
  <sheetViews>
    <sheetView workbookViewId="0">
      <selection activeCell="N19" sqref="N19"/>
    </sheetView>
  </sheetViews>
  <sheetFormatPr defaultColWidth="9" defaultRowHeight="14.4"/>
  <cols>
    <col min="2" max="2" width="13.33203125" customWidth="1"/>
    <col min="3" max="3" width="15.21875" customWidth="1"/>
    <col min="4" max="4" width="11.77734375" customWidth="1"/>
    <col min="5" max="5" width="16.77734375" customWidth="1"/>
    <col min="6" max="6" width="9.77734375" customWidth="1"/>
    <col min="7" max="7" width="14.44140625" customWidth="1"/>
    <col min="8" max="8" width="11.21875" customWidth="1"/>
    <col min="9" max="9" width="13.44140625" customWidth="1"/>
    <col min="10" max="10" width="12.88671875" customWidth="1"/>
    <col min="11" max="11" width="6.44140625" customWidth="1"/>
    <col min="12" max="12" width="16.44140625" customWidth="1"/>
  </cols>
  <sheetData>
    <row r="1" spans="1:12" s="1" customFormat="1" ht="56.7" customHeight="1">
      <c r="A1" s="115" t="s">
        <v>141</v>
      </c>
      <c r="B1" s="115"/>
      <c r="C1" s="115"/>
      <c r="D1" s="115"/>
      <c r="E1" s="115"/>
      <c r="F1" s="115"/>
      <c r="G1" s="115"/>
      <c r="H1" s="115"/>
      <c r="I1" s="115"/>
      <c r="J1" s="115"/>
      <c r="K1" s="115"/>
      <c r="L1" s="115"/>
    </row>
    <row r="2" spans="1:12" s="2" customFormat="1" ht="27" customHeight="1">
      <c r="A2" s="125" t="s">
        <v>118</v>
      </c>
      <c r="B2" s="125"/>
      <c r="C2" s="125" t="s">
        <v>136</v>
      </c>
      <c r="D2" s="125"/>
      <c r="E2" s="125"/>
      <c r="F2" s="125"/>
      <c r="G2" s="125"/>
      <c r="H2" s="125"/>
      <c r="I2" s="125"/>
      <c r="J2" s="125"/>
      <c r="K2" s="125"/>
      <c r="L2" s="125"/>
    </row>
    <row r="3" spans="1:12" ht="22.05" customHeight="1">
      <c r="A3" s="125" t="s">
        <v>119</v>
      </c>
      <c r="B3" s="125"/>
      <c r="C3" s="149" t="s">
        <v>143</v>
      </c>
      <c r="D3" s="150"/>
      <c r="E3" s="150"/>
      <c r="F3" s="151"/>
      <c r="G3" s="152" t="s">
        <v>144</v>
      </c>
      <c r="H3" s="153"/>
      <c r="I3" s="125" t="s">
        <v>145</v>
      </c>
      <c r="J3" s="125"/>
      <c r="K3" s="125"/>
      <c r="L3" s="125"/>
    </row>
    <row r="4" spans="1:12" ht="27" customHeight="1">
      <c r="A4" s="125" t="s">
        <v>120</v>
      </c>
      <c r="B4" s="125"/>
      <c r="C4" s="18"/>
      <c r="D4" s="4" t="s">
        <v>146</v>
      </c>
      <c r="E4" s="125" t="s">
        <v>147</v>
      </c>
      <c r="F4" s="125"/>
      <c r="G4" s="125" t="s">
        <v>148</v>
      </c>
      <c r="H4" s="125"/>
      <c r="I4" s="3" t="s">
        <v>149</v>
      </c>
      <c r="J4" s="125" t="s">
        <v>27</v>
      </c>
      <c r="K4" s="125"/>
      <c r="L4" s="3" t="s">
        <v>28</v>
      </c>
    </row>
    <row r="5" spans="1:12" ht="27" customHeight="1">
      <c r="A5" s="125"/>
      <c r="B5" s="125"/>
      <c r="C5" s="18" t="s">
        <v>150</v>
      </c>
      <c r="D5" s="6">
        <f>SUM(D6:D8)</f>
        <v>585.97676100000001</v>
      </c>
      <c r="E5" s="127">
        <f>SUM(E6:F7)</f>
        <v>585.97676100000001</v>
      </c>
      <c r="F5" s="127"/>
      <c r="G5" s="127">
        <f>SUM(G6:H7)</f>
        <v>585.41896099999997</v>
      </c>
      <c r="H5" s="127"/>
      <c r="I5" s="6">
        <v>99.99</v>
      </c>
      <c r="J5" s="127">
        <v>10</v>
      </c>
      <c r="K5" s="127"/>
      <c r="L5" s="6">
        <v>9.9</v>
      </c>
    </row>
    <row r="6" spans="1:12" ht="27" customHeight="1">
      <c r="A6" s="125"/>
      <c r="B6" s="125"/>
      <c r="C6" s="18" t="s">
        <v>151</v>
      </c>
      <c r="D6" s="6">
        <v>585.97676100000001</v>
      </c>
      <c r="E6" s="127">
        <v>585.97676100000001</v>
      </c>
      <c r="F6" s="127"/>
      <c r="G6" s="127">
        <f>585.976761-0.5578</f>
        <v>585.41896099999997</v>
      </c>
      <c r="H6" s="127"/>
      <c r="I6" s="6"/>
      <c r="J6" s="127"/>
      <c r="K6" s="127"/>
      <c r="L6" s="6"/>
    </row>
    <row r="7" spans="1:12" ht="27" customHeight="1">
      <c r="A7" s="125"/>
      <c r="B7" s="125"/>
      <c r="C7" s="18" t="s">
        <v>153</v>
      </c>
      <c r="D7" s="6"/>
      <c r="E7" s="127"/>
      <c r="F7" s="127"/>
      <c r="G7" s="127"/>
      <c r="H7" s="127"/>
      <c r="I7" s="6"/>
      <c r="J7" s="127"/>
      <c r="K7" s="127"/>
      <c r="L7" s="6"/>
    </row>
    <row r="8" spans="1:12" ht="27" customHeight="1">
      <c r="A8" s="125"/>
      <c r="B8" s="125"/>
      <c r="C8" s="18" t="s">
        <v>154</v>
      </c>
      <c r="D8" s="3" t="s">
        <v>155</v>
      </c>
      <c r="E8" s="125" t="s">
        <v>155</v>
      </c>
      <c r="F8" s="125"/>
      <c r="G8" s="125" t="s">
        <v>155</v>
      </c>
      <c r="H8" s="125"/>
      <c r="I8" s="3"/>
      <c r="J8" s="125"/>
      <c r="K8" s="125"/>
      <c r="L8" s="3"/>
    </row>
    <row r="9" spans="1:12" ht="24" customHeight="1">
      <c r="A9" s="128" t="s">
        <v>156</v>
      </c>
      <c r="B9" s="128"/>
      <c r="C9" s="128" t="s">
        <v>34</v>
      </c>
      <c r="D9" s="128"/>
      <c r="E9" s="128"/>
      <c r="F9" s="128"/>
      <c r="G9" s="128" t="s">
        <v>157</v>
      </c>
      <c r="H9" s="128"/>
      <c r="I9" s="128"/>
      <c r="J9" s="128"/>
      <c r="K9" s="128"/>
      <c r="L9" s="128"/>
    </row>
    <row r="10" spans="1:12" ht="84" customHeight="1">
      <c r="A10" s="128"/>
      <c r="B10" s="128"/>
      <c r="C10" s="129" t="s">
        <v>233</v>
      </c>
      <c r="D10" s="129"/>
      <c r="E10" s="129"/>
      <c r="F10" s="129"/>
      <c r="G10" s="129" t="s">
        <v>234</v>
      </c>
      <c r="H10" s="129"/>
      <c r="I10" s="129"/>
      <c r="J10" s="129"/>
      <c r="K10" s="129"/>
      <c r="L10" s="129"/>
    </row>
    <row r="11" spans="1:12" ht="24" customHeight="1">
      <c r="A11" s="117" t="s">
        <v>160</v>
      </c>
      <c r="B11" s="8" t="s">
        <v>43</v>
      </c>
      <c r="C11" s="130" t="s">
        <v>44</v>
      </c>
      <c r="D11" s="130"/>
      <c r="E11" s="130" t="s">
        <v>45</v>
      </c>
      <c r="F11" s="130"/>
      <c r="G11" s="8" t="s">
        <v>46</v>
      </c>
      <c r="H11" s="8" t="s">
        <v>47</v>
      </c>
      <c r="I11" s="8" t="s">
        <v>161</v>
      </c>
      <c r="J11" s="8" t="s">
        <v>200</v>
      </c>
      <c r="K11" s="130" t="s">
        <v>48</v>
      </c>
      <c r="L11" s="130"/>
    </row>
    <row r="12" spans="1:12" ht="24" customHeight="1">
      <c r="A12" s="121"/>
      <c r="B12" s="139" t="s">
        <v>162</v>
      </c>
      <c r="C12" s="131" t="s">
        <v>163</v>
      </c>
      <c r="D12" s="131"/>
      <c r="E12" s="132" t="s">
        <v>235</v>
      </c>
      <c r="F12" s="132"/>
      <c r="G12" s="11" t="s">
        <v>168</v>
      </c>
      <c r="H12" s="11" t="s">
        <v>169</v>
      </c>
      <c r="I12" s="13">
        <v>2.94</v>
      </c>
      <c r="J12" s="13">
        <v>2.94</v>
      </c>
      <c r="K12" s="132" t="s">
        <v>155</v>
      </c>
      <c r="L12" s="132"/>
    </row>
    <row r="13" spans="1:12" ht="24" customHeight="1">
      <c r="A13" s="121"/>
      <c r="B13" s="140"/>
      <c r="C13" s="131"/>
      <c r="D13" s="131"/>
      <c r="E13" s="132" t="s">
        <v>236</v>
      </c>
      <c r="F13" s="132"/>
      <c r="G13" s="11" t="s">
        <v>168</v>
      </c>
      <c r="H13" s="11" t="s">
        <v>169</v>
      </c>
      <c r="I13" s="13">
        <v>2.94</v>
      </c>
      <c r="J13" s="13">
        <v>2.94</v>
      </c>
      <c r="K13" s="132" t="s">
        <v>155</v>
      </c>
      <c r="L13" s="132"/>
    </row>
    <row r="14" spans="1:12" ht="24" customHeight="1">
      <c r="A14" s="121"/>
      <c r="B14" s="140"/>
      <c r="C14" s="131"/>
      <c r="D14" s="131"/>
      <c r="E14" s="132" t="s">
        <v>237</v>
      </c>
      <c r="F14" s="132"/>
      <c r="G14" s="11" t="s">
        <v>238</v>
      </c>
      <c r="H14" s="11" t="s">
        <v>238</v>
      </c>
      <c r="I14" s="13">
        <v>2.94</v>
      </c>
      <c r="J14" s="13">
        <v>2.94</v>
      </c>
      <c r="K14" s="132" t="s">
        <v>155</v>
      </c>
      <c r="L14" s="132"/>
    </row>
    <row r="15" spans="1:12" ht="24" customHeight="1">
      <c r="A15" s="121"/>
      <c r="B15" s="140"/>
      <c r="C15" s="131"/>
      <c r="D15" s="131"/>
      <c r="E15" s="132" t="s">
        <v>239</v>
      </c>
      <c r="F15" s="132"/>
      <c r="G15" s="11" t="s">
        <v>240</v>
      </c>
      <c r="H15" s="11" t="s">
        <v>169</v>
      </c>
      <c r="I15" s="13">
        <v>2.94</v>
      </c>
      <c r="J15" s="13">
        <v>2.94</v>
      </c>
      <c r="K15" s="132" t="s">
        <v>155</v>
      </c>
      <c r="L15" s="132"/>
    </row>
    <row r="16" spans="1:12" ht="24" customHeight="1">
      <c r="A16" s="121"/>
      <c r="B16" s="140"/>
      <c r="C16" s="131"/>
      <c r="D16" s="131"/>
      <c r="E16" s="132" t="s">
        <v>241</v>
      </c>
      <c r="F16" s="132"/>
      <c r="G16" s="11" t="s">
        <v>242</v>
      </c>
      <c r="H16" s="11" t="s">
        <v>243</v>
      </c>
      <c r="I16" s="13">
        <v>2.94</v>
      </c>
      <c r="J16" s="13">
        <v>2.94</v>
      </c>
      <c r="K16" s="132" t="s">
        <v>155</v>
      </c>
      <c r="L16" s="132"/>
    </row>
    <row r="17" spans="1:12" ht="24" customHeight="1">
      <c r="A17" s="121"/>
      <c r="B17" s="140"/>
      <c r="C17" s="131"/>
      <c r="D17" s="131"/>
      <c r="E17" s="132" t="s">
        <v>244</v>
      </c>
      <c r="F17" s="132"/>
      <c r="G17" s="11" t="s">
        <v>168</v>
      </c>
      <c r="H17" s="11" t="s">
        <v>169</v>
      </c>
      <c r="I17" s="13">
        <v>2.94</v>
      </c>
      <c r="J17" s="13">
        <v>2.94</v>
      </c>
      <c r="K17" s="132" t="s">
        <v>155</v>
      </c>
      <c r="L17" s="132"/>
    </row>
    <row r="18" spans="1:12" ht="24" customHeight="1">
      <c r="A18" s="121"/>
      <c r="B18" s="140"/>
      <c r="C18" s="131"/>
      <c r="D18" s="131"/>
      <c r="E18" s="132" t="s">
        <v>245</v>
      </c>
      <c r="F18" s="132"/>
      <c r="G18" s="11" t="s">
        <v>246</v>
      </c>
      <c r="H18" s="11" t="s">
        <v>247</v>
      </c>
      <c r="I18" s="13">
        <v>2.94</v>
      </c>
      <c r="J18" s="13">
        <v>2.94</v>
      </c>
      <c r="K18" s="132" t="s">
        <v>155</v>
      </c>
      <c r="L18" s="132"/>
    </row>
    <row r="19" spans="1:12" ht="24" customHeight="1">
      <c r="A19" s="121"/>
      <c r="B19" s="140"/>
      <c r="C19" s="143" t="s">
        <v>166</v>
      </c>
      <c r="D19" s="144"/>
      <c r="E19" s="132" t="s">
        <v>231</v>
      </c>
      <c r="F19" s="132"/>
      <c r="G19" s="11" t="s">
        <v>168</v>
      </c>
      <c r="H19" s="11" t="s">
        <v>169</v>
      </c>
      <c r="I19" s="13">
        <v>2.94</v>
      </c>
      <c r="J19" s="13">
        <v>2.94</v>
      </c>
      <c r="K19" s="132" t="s">
        <v>155</v>
      </c>
      <c r="L19" s="132"/>
    </row>
    <row r="20" spans="1:12" ht="24" customHeight="1">
      <c r="A20" s="121"/>
      <c r="B20" s="140"/>
      <c r="C20" s="145"/>
      <c r="D20" s="146"/>
      <c r="E20" s="132" t="s">
        <v>204</v>
      </c>
      <c r="F20" s="132"/>
      <c r="G20" s="11" t="s">
        <v>168</v>
      </c>
      <c r="H20" s="19" t="s">
        <v>169</v>
      </c>
      <c r="I20" s="13">
        <v>2.94</v>
      </c>
      <c r="J20" s="13">
        <v>2.94</v>
      </c>
      <c r="K20" s="132" t="s">
        <v>155</v>
      </c>
      <c r="L20" s="132"/>
    </row>
    <row r="21" spans="1:12" ht="24" customHeight="1">
      <c r="A21" s="121"/>
      <c r="B21" s="140"/>
      <c r="C21" s="145"/>
      <c r="D21" s="146"/>
      <c r="E21" s="132" t="s">
        <v>170</v>
      </c>
      <c r="F21" s="132"/>
      <c r="G21" s="11" t="s">
        <v>69</v>
      </c>
      <c r="H21" s="19" t="s">
        <v>169</v>
      </c>
      <c r="I21" s="13">
        <v>2.94</v>
      </c>
      <c r="J21" s="13">
        <v>2.94</v>
      </c>
      <c r="K21" s="132" t="s">
        <v>155</v>
      </c>
      <c r="L21" s="132"/>
    </row>
    <row r="22" spans="1:12" ht="61.05" customHeight="1">
      <c r="A22" s="121"/>
      <c r="B22" s="140"/>
      <c r="C22" s="145"/>
      <c r="D22" s="146"/>
      <c r="E22" s="132" t="s">
        <v>205</v>
      </c>
      <c r="F22" s="132"/>
      <c r="G22" s="11" t="s">
        <v>248</v>
      </c>
      <c r="H22" s="19">
        <v>92.7</v>
      </c>
      <c r="I22" s="22">
        <v>2.94</v>
      </c>
      <c r="J22" s="22">
        <v>0</v>
      </c>
      <c r="K22" s="132" t="s">
        <v>249</v>
      </c>
      <c r="L22" s="132"/>
    </row>
    <row r="23" spans="1:12" ht="24" customHeight="1">
      <c r="A23" s="121"/>
      <c r="B23" s="140"/>
      <c r="C23" s="147"/>
      <c r="D23" s="148"/>
      <c r="E23" s="132" t="s">
        <v>207</v>
      </c>
      <c r="F23" s="132"/>
      <c r="G23" s="11" t="s">
        <v>250</v>
      </c>
      <c r="H23" s="19">
        <v>93.15</v>
      </c>
      <c r="I23" s="22">
        <v>2.94</v>
      </c>
      <c r="J23" s="22">
        <v>2.94</v>
      </c>
      <c r="K23" s="132" t="s">
        <v>155</v>
      </c>
      <c r="L23" s="132"/>
    </row>
    <row r="24" spans="1:12" ht="24" customHeight="1">
      <c r="A24" s="121"/>
      <c r="B24" s="140"/>
      <c r="C24" s="131" t="s">
        <v>171</v>
      </c>
      <c r="D24" s="131"/>
      <c r="E24" s="132" t="s">
        <v>172</v>
      </c>
      <c r="F24" s="132"/>
      <c r="G24" s="11" t="s">
        <v>79</v>
      </c>
      <c r="H24" s="19" t="s">
        <v>169</v>
      </c>
      <c r="I24" s="13">
        <v>2.95</v>
      </c>
      <c r="J24" s="13">
        <v>2.95</v>
      </c>
      <c r="K24" s="132" t="s">
        <v>155</v>
      </c>
      <c r="L24" s="132"/>
    </row>
    <row r="25" spans="1:12" ht="40.950000000000003" customHeight="1">
      <c r="A25" s="121"/>
      <c r="B25" s="140"/>
      <c r="C25" s="131"/>
      <c r="D25" s="131"/>
      <c r="E25" s="132" t="s">
        <v>174</v>
      </c>
      <c r="F25" s="132"/>
      <c r="G25" s="11" t="s">
        <v>79</v>
      </c>
      <c r="H25" s="19" t="s">
        <v>251</v>
      </c>
      <c r="I25" s="13">
        <v>2.95</v>
      </c>
      <c r="J25" s="13">
        <f>2.95*0.9998</f>
        <v>2.9494100000000003</v>
      </c>
      <c r="K25" s="132" t="s">
        <v>252</v>
      </c>
      <c r="L25" s="132"/>
    </row>
    <row r="26" spans="1:12" ht="24" customHeight="1">
      <c r="A26" s="121"/>
      <c r="B26" s="140"/>
      <c r="C26" s="143" t="s">
        <v>175</v>
      </c>
      <c r="D26" s="144"/>
      <c r="E26" s="132" t="s">
        <v>176</v>
      </c>
      <c r="F26" s="132"/>
      <c r="G26" s="11" t="s">
        <v>93</v>
      </c>
      <c r="H26" s="20" t="s">
        <v>169</v>
      </c>
      <c r="I26" s="13">
        <v>2.94</v>
      </c>
      <c r="J26" s="13">
        <v>2.94</v>
      </c>
      <c r="K26" s="132" t="s">
        <v>155</v>
      </c>
      <c r="L26" s="132"/>
    </row>
    <row r="27" spans="1:12" ht="24" customHeight="1">
      <c r="A27" s="121"/>
      <c r="B27" s="140"/>
      <c r="C27" s="145"/>
      <c r="D27" s="146"/>
      <c r="E27" s="132" t="s">
        <v>178</v>
      </c>
      <c r="F27" s="132"/>
      <c r="G27" s="11" t="s">
        <v>179</v>
      </c>
      <c r="H27" s="20" t="s">
        <v>169</v>
      </c>
      <c r="I27" s="13">
        <v>2.94</v>
      </c>
      <c r="J27" s="13">
        <v>2.94</v>
      </c>
      <c r="K27" s="132"/>
      <c r="L27" s="132"/>
    </row>
    <row r="28" spans="1:12" ht="24" customHeight="1">
      <c r="A28" s="121"/>
      <c r="B28" s="141"/>
      <c r="C28" s="147"/>
      <c r="D28" s="148"/>
      <c r="E28" s="132" t="s">
        <v>180</v>
      </c>
      <c r="F28" s="132"/>
      <c r="G28" s="11" t="s">
        <v>168</v>
      </c>
      <c r="H28" s="20" t="s">
        <v>169</v>
      </c>
      <c r="I28" s="13">
        <v>2.94</v>
      </c>
      <c r="J28" s="13">
        <v>2.94</v>
      </c>
      <c r="K28" s="132" t="s">
        <v>155</v>
      </c>
      <c r="L28" s="132"/>
    </row>
    <row r="29" spans="1:12" ht="24" customHeight="1">
      <c r="A29" s="121"/>
      <c r="B29" s="142" t="s">
        <v>181</v>
      </c>
      <c r="C29" s="131" t="s">
        <v>182</v>
      </c>
      <c r="D29" s="131"/>
      <c r="E29" s="132" t="s">
        <v>253</v>
      </c>
      <c r="F29" s="132"/>
      <c r="G29" s="11" t="s">
        <v>254</v>
      </c>
      <c r="H29" s="20" t="s">
        <v>169</v>
      </c>
      <c r="I29" s="13">
        <v>7.5</v>
      </c>
      <c r="J29" s="13">
        <v>7.5</v>
      </c>
      <c r="K29" s="132" t="s">
        <v>155</v>
      </c>
      <c r="L29" s="132"/>
    </row>
    <row r="30" spans="1:12" ht="24" customHeight="1">
      <c r="A30" s="121"/>
      <c r="B30" s="142"/>
      <c r="C30" s="131" t="s">
        <v>185</v>
      </c>
      <c r="D30" s="131"/>
      <c r="E30" s="132" t="s">
        <v>255</v>
      </c>
      <c r="F30" s="132"/>
      <c r="G30" s="11" t="s">
        <v>179</v>
      </c>
      <c r="H30" s="20" t="s">
        <v>169</v>
      </c>
      <c r="I30" s="13">
        <v>7.5</v>
      </c>
      <c r="J30" s="13">
        <v>7.5</v>
      </c>
      <c r="K30" s="132" t="s">
        <v>155</v>
      </c>
      <c r="L30" s="132"/>
    </row>
    <row r="31" spans="1:12" ht="60" customHeight="1">
      <c r="A31" s="121"/>
      <c r="B31" s="142"/>
      <c r="C31" s="131"/>
      <c r="D31" s="131"/>
      <c r="E31" s="132" t="s">
        <v>256</v>
      </c>
      <c r="F31" s="132"/>
      <c r="G31" s="11" t="s">
        <v>257</v>
      </c>
      <c r="H31" s="21">
        <v>0.95</v>
      </c>
      <c r="I31" s="13">
        <v>7.5</v>
      </c>
      <c r="J31" s="13">
        <f>7.5*0.95</f>
        <v>7.125</v>
      </c>
      <c r="K31" s="132" t="s">
        <v>258</v>
      </c>
      <c r="L31" s="132"/>
    </row>
    <row r="32" spans="1:12" ht="24" customHeight="1">
      <c r="A32" s="121"/>
      <c r="B32" s="142"/>
      <c r="C32" s="131" t="s">
        <v>188</v>
      </c>
      <c r="D32" s="131"/>
      <c r="E32" s="132" t="s">
        <v>259</v>
      </c>
      <c r="F32" s="132"/>
      <c r="G32" s="11" t="s">
        <v>260</v>
      </c>
      <c r="H32" s="20" t="s">
        <v>169</v>
      </c>
      <c r="I32" s="13">
        <v>7.5</v>
      </c>
      <c r="J32" s="13">
        <v>7.5</v>
      </c>
      <c r="K32" s="132" t="s">
        <v>155</v>
      </c>
      <c r="L32" s="132"/>
    </row>
    <row r="33" spans="1:12" ht="24" customHeight="1">
      <c r="A33" s="121"/>
      <c r="B33" s="10" t="s">
        <v>212</v>
      </c>
      <c r="C33" s="131" t="s">
        <v>213</v>
      </c>
      <c r="D33" s="131"/>
      <c r="E33" s="132" t="s">
        <v>261</v>
      </c>
      <c r="F33" s="132"/>
      <c r="G33" s="11" t="s">
        <v>110</v>
      </c>
      <c r="H33" s="20" t="s">
        <v>191</v>
      </c>
      <c r="I33" s="13">
        <v>10</v>
      </c>
      <c r="J33" s="13">
        <v>10</v>
      </c>
      <c r="K33" s="132" t="s">
        <v>155</v>
      </c>
      <c r="L33" s="132"/>
    </row>
    <row r="34" spans="1:12" ht="24" customHeight="1">
      <c r="A34" s="133" t="s">
        <v>192</v>
      </c>
      <c r="B34" s="133"/>
      <c r="C34" s="133"/>
      <c r="D34" s="133"/>
      <c r="E34" s="133"/>
      <c r="F34" s="133"/>
      <c r="G34" s="133"/>
      <c r="H34" s="133"/>
      <c r="I34" s="14">
        <f>SUM(I12:I33)+J5</f>
        <v>100</v>
      </c>
      <c r="J34" s="15">
        <f>SUM(J12:J33)+L5</f>
        <v>96.584410000000005</v>
      </c>
      <c r="K34" s="142" t="s">
        <v>193</v>
      </c>
      <c r="L34" s="142"/>
    </row>
    <row r="35" spans="1:12" ht="24" customHeight="1">
      <c r="A35" s="12" t="s">
        <v>194</v>
      </c>
      <c r="B35" s="159" t="s">
        <v>93</v>
      </c>
      <c r="C35" s="159"/>
      <c r="D35" s="159"/>
      <c r="E35" s="159"/>
      <c r="F35" s="159"/>
      <c r="G35" s="159"/>
      <c r="H35" s="159"/>
      <c r="I35" s="159"/>
      <c r="J35" s="159"/>
      <c r="K35" s="159"/>
      <c r="L35" s="159"/>
    </row>
    <row r="36" spans="1:12">
      <c r="A36" s="138" t="s">
        <v>195</v>
      </c>
      <c r="B36" s="138"/>
      <c r="C36" s="138"/>
      <c r="D36" s="138"/>
      <c r="E36" s="138"/>
      <c r="F36" s="138"/>
      <c r="G36" s="138"/>
      <c r="H36" s="138"/>
      <c r="I36" s="138"/>
      <c r="J36" s="138"/>
      <c r="K36" s="138"/>
      <c r="L36" s="138"/>
    </row>
    <row r="37" spans="1:12" ht="37.950000000000003" customHeight="1">
      <c r="A37" s="138" t="s">
        <v>196</v>
      </c>
      <c r="B37" s="138"/>
      <c r="C37" s="138"/>
      <c r="D37" s="138"/>
      <c r="E37" s="138"/>
      <c r="F37" s="138"/>
      <c r="G37" s="138"/>
      <c r="H37" s="138"/>
      <c r="I37" s="138"/>
      <c r="J37" s="138"/>
      <c r="K37" s="138"/>
      <c r="L37" s="138"/>
    </row>
    <row r="38" spans="1:12" ht="42.6" customHeight="1">
      <c r="A38" s="138" t="s">
        <v>197</v>
      </c>
      <c r="B38" s="138"/>
      <c r="C38" s="138"/>
      <c r="D38" s="138"/>
      <c r="E38" s="138"/>
      <c r="F38" s="138"/>
      <c r="G38" s="138"/>
      <c r="H38" s="138"/>
      <c r="I38" s="138"/>
      <c r="J38" s="138"/>
      <c r="K38" s="138"/>
      <c r="L38" s="138"/>
    </row>
  </sheetData>
  <mergeCells count="92">
    <mergeCell ref="A9:B10"/>
    <mergeCell ref="A4:B8"/>
    <mergeCell ref="C12:D18"/>
    <mergeCell ref="C24:D25"/>
    <mergeCell ref="C26:D28"/>
    <mergeCell ref="C19:D23"/>
    <mergeCell ref="B35:L35"/>
    <mergeCell ref="A36:L36"/>
    <mergeCell ref="A37:L37"/>
    <mergeCell ref="A38:L38"/>
    <mergeCell ref="A11:A33"/>
    <mergeCell ref="B12:B28"/>
    <mergeCell ref="B29:B32"/>
    <mergeCell ref="C30:D31"/>
    <mergeCell ref="C33:D33"/>
    <mergeCell ref="E33:F33"/>
    <mergeCell ref="K33:L33"/>
    <mergeCell ref="A34:H34"/>
    <mergeCell ref="K34:L34"/>
    <mergeCell ref="E30:F30"/>
    <mergeCell ref="K30:L30"/>
    <mergeCell ref="E31:F31"/>
    <mergeCell ref="K31:L31"/>
    <mergeCell ref="C32:D32"/>
    <mergeCell ref="E32:F32"/>
    <mergeCell ref="K32:L32"/>
    <mergeCell ref="E27:F27"/>
    <mergeCell ref="K27:L27"/>
    <mergeCell ref="E28:F28"/>
    <mergeCell ref="K28:L28"/>
    <mergeCell ref="C29:D29"/>
    <mergeCell ref="E29:F29"/>
    <mergeCell ref="K29:L29"/>
    <mergeCell ref="E24:F24"/>
    <mergeCell ref="K24:L24"/>
    <mergeCell ref="E25:F25"/>
    <mergeCell ref="K25:L25"/>
    <mergeCell ref="E26:F26"/>
    <mergeCell ref="K26:L26"/>
    <mergeCell ref="E21:F21"/>
    <mergeCell ref="K21:L21"/>
    <mergeCell ref="E22:F22"/>
    <mergeCell ref="K22:L22"/>
    <mergeCell ref="E23:F23"/>
    <mergeCell ref="K23:L23"/>
    <mergeCell ref="E18:F18"/>
    <mergeCell ref="K18:L18"/>
    <mergeCell ref="E19:F19"/>
    <mergeCell ref="K19:L19"/>
    <mergeCell ref="E20:F20"/>
    <mergeCell ref="K20:L20"/>
    <mergeCell ref="E15:F15"/>
    <mergeCell ref="K15:L15"/>
    <mergeCell ref="E16:F16"/>
    <mergeCell ref="K16:L16"/>
    <mergeCell ref="E17:F17"/>
    <mergeCell ref="K17:L17"/>
    <mergeCell ref="E12:F12"/>
    <mergeCell ref="K12:L12"/>
    <mergeCell ref="E13:F13"/>
    <mergeCell ref="K13:L13"/>
    <mergeCell ref="E14:F14"/>
    <mergeCell ref="K14:L14"/>
    <mergeCell ref="C10:F10"/>
    <mergeCell ref="G10:L10"/>
    <mergeCell ref="C11:D11"/>
    <mergeCell ref="E11:F11"/>
    <mergeCell ref="K11:L11"/>
    <mergeCell ref="E8:F8"/>
    <mergeCell ref="G8:H8"/>
    <mergeCell ref="J8:K8"/>
    <mergeCell ref="C9:F9"/>
    <mergeCell ref="G9:L9"/>
    <mergeCell ref="E6:F6"/>
    <mergeCell ref="G6:H6"/>
    <mergeCell ref="J6:K6"/>
    <mergeCell ref="E7:F7"/>
    <mergeCell ref="G7:H7"/>
    <mergeCell ref="J7:K7"/>
    <mergeCell ref="E4:F4"/>
    <mergeCell ref="G4:H4"/>
    <mergeCell ref="J4:K4"/>
    <mergeCell ref="E5:F5"/>
    <mergeCell ref="G5:H5"/>
    <mergeCell ref="J5:K5"/>
    <mergeCell ref="A1:L1"/>
    <mergeCell ref="A2:B2"/>
    <mergeCell ref="C2:L2"/>
    <mergeCell ref="A3:B3"/>
    <mergeCell ref="C3:F3"/>
    <mergeCell ref="G3:H3"/>
    <mergeCell ref="I3:L3"/>
  </mergeCells>
  <phoneticPr fontId="34" type="noConversion"/>
  <pageMargins left="0.70833333333333304" right="0.70833333333333304" top="0.74791666666666701" bottom="0.74791666666666701" header="0.31458333333333299" footer="0.31458333333333299"/>
  <pageSetup paperSize="9" scale="66"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3"/>
  <sheetViews>
    <sheetView topLeftCell="A4" workbookViewId="0">
      <selection activeCell="P15" sqref="P15"/>
    </sheetView>
  </sheetViews>
  <sheetFormatPr defaultColWidth="9" defaultRowHeight="14.4"/>
  <cols>
    <col min="2" max="2" width="13.33203125" customWidth="1"/>
    <col min="3" max="3" width="17.21875" customWidth="1"/>
    <col min="4" max="4" width="11.77734375" customWidth="1"/>
    <col min="5" max="5" width="16.77734375" customWidth="1"/>
    <col min="6" max="6" width="9.77734375" customWidth="1"/>
    <col min="7" max="7" width="14.44140625" customWidth="1"/>
    <col min="8" max="8" width="11.21875" customWidth="1"/>
    <col min="9" max="9" width="13.44140625" customWidth="1"/>
    <col min="10" max="10" width="12.88671875" customWidth="1"/>
    <col min="11" max="11" width="6.44140625" customWidth="1"/>
    <col min="12" max="12" width="16.44140625" customWidth="1"/>
  </cols>
  <sheetData>
    <row r="1" spans="1:12" s="1" customFormat="1" ht="56.7" customHeight="1">
      <c r="A1" s="115" t="s">
        <v>141</v>
      </c>
      <c r="B1" s="115"/>
      <c r="C1" s="115"/>
      <c r="D1" s="115"/>
      <c r="E1" s="115"/>
      <c r="F1" s="115"/>
      <c r="G1" s="115"/>
      <c r="H1" s="115"/>
      <c r="I1" s="115"/>
      <c r="J1" s="115"/>
      <c r="K1" s="115"/>
      <c r="L1" s="115"/>
    </row>
    <row r="2" spans="1:12" s="2" customFormat="1" ht="27" customHeight="1">
      <c r="A2" s="125" t="s">
        <v>118</v>
      </c>
      <c r="B2" s="125"/>
      <c r="C2" s="125" t="s">
        <v>137</v>
      </c>
      <c r="D2" s="125"/>
      <c r="E2" s="125"/>
      <c r="F2" s="125"/>
      <c r="G2" s="125"/>
      <c r="H2" s="125"/>
      <c r="I2" s="125"/>
      <c r="J2" s="125"/>
      <c r="K2" s="125"/>
      <c r="L2" s="125"/>
    </row>
    <row r="3" spans="1:12" ht="22.05" customHeight="1">
      <c r="A3" s="125" t="s">
        <v>119</v>
      </c>
      <c r="B3" s="125"/>
      <c r="C3" s="126" t="s">
        <v>143</v>
      </c>
      <c r="D3" s="126"/>
      <c r="E3" s="126"/>
      <c r="F3" s="126"/>
      <c r="G3" s="125" t="s">
        <v>144</v>
      </c>
      <c r="H3" s="125"/>
      <c r="I3" s="125" t="s">
        <v>145</v>
      </c>
      <c r="J3" s="125"/>
      <c r="K3" s="125"/>
      <c r="L3" s="125"/>
    </row>
    <row r="4" spans="1:12" ht="27" customHeight="1">
      <c r="A4" s="125" t="s">
        <v>120</v>
      </c>
      <c r="B4" s="125"/>
      <c r="C4" s="5"/>
      <c r="D4" s="4" t="s">
        <v>146</v>
      </c>
      <c r="E4" s="125" t="s">
        <v>147</v>
      </c>
      <c r="F4" s="125"/>
      <c r="G4" s="125" t="s">
        <v>148</v>
      </c>
      <c r="H4" s="125"/>
      <c r="I4" s="3" t="s">
        <v>149</v>
      </c>
      <c r="J4" s="125" t="s">
        <v>27</v>
      </c>
      <c r="K4" s="125"/>
      <c r="L4" s="3" t="s">
        <v>28</v>
      </c>
    </row>
    <row r="5" spans="1:12" ht="27" customHeight="1">
      <c r="A5" s="125"/>
      <c r="B5" s="125"/>
      <c r="C5" s="5" t="s">
        <v>150</v>
      </c>
      <c r="D5" s="6">
        <f>SUM(D6:D8)</f>
        <v>2357</v>
      </c>
      <c r="E5" s="127">
        <v>2357</v>
      </c>
      <c r="F5" s="127"/>
      <c r="G5" s="127">
        <f>SUM(G6:H7)</f>
        <v>2357</v>
      </c>
      <c r="H5" s="127"/>
      <c r="I5" s="6">
        <v>100</v>
      </c>
      <c r="J5" s="127">
        <v>10</v>
      </c>
      <c r="K5" s="127"/>
      <c r="L5" s="6">
        <v>10</v>
      </c>
    </row>
    <row r="6" spans="1:12" ht="27" customHeight="1">
      <c r="A6" s="125"/>
      <c r="B6" s="125"/>
      <c r="C6" s="5" t="s">
        <v>151</v>
      </c>
      <c r="D6" s="6">
        <v>2357</v>
      </c>
      <c r="E6" s="127">
        <v>2357</v>
      </c>
      <c r="F6" s="127"/>
      <c r="G6" s="127">
        <v>2357</v>
      </c>
      <c r="H6" s="127"/>
      <c r="I6" s="6"/>
      <c r="J6" s="127"/>
      <c r="K6" s="127"/>
      <c r="L6" s="6"/>
    </row>
    <row r="7" spans="1:12" ht="27" customHeight="1">
      <c r="A7" s="125"/>
      <c r="B7" s="125"/>
      <c r="C7" s="5" t="s">
        <v>153</v>
      </c>
      <c r="D7" s="6"/>
      <c r="E7" s="127"/>
      <c r="F7" s="127"/>
      <c r="G7" s="127"/>
      <c r="H7" s="127"/>
      <c r="I7" s="6"/>
      <c r="J7" s="127"/>
      <c r="K7" s="127"/>
      <c r="L7" s="6"/>
    </row>
    <row r="8" spans="1:12" ht="27" customHeight="1">
      <c r="A8" s="125"/>
      <c r="B8" s="125"/>
      <c r="C8" s="5" t="s">
        <v>154</v>
      </c>
      <c r="D8" s="3" t="s">
        <v>155</v>
      </c>
      <c r="E8" s="125" t="s">
        <v>155</v>
      </c>
      <c r="F8" s="125"/>
      <c r="G8" s="125" t="s">
        <v>155</v>
      </c>
      <c r="H8" s="125"/>
      <c r="I8" s="3"/>
      <c r="J8" s="125"/>
      <c r="K8" s="125"/>
      <c r="L8" s="3"/>
    </row>
    <row r="9" spans="1:12" ht="24" customHeight="1">
      <c r="A9" s="128" t="s">
        <v>156</v>
      </c>
      <c r="B9" s="128"/>
      <c r="C9" s="128" t="s">
        <v>34</v>
      </c>
      <c r="D9" s="128"/>
      <c r="E9" s="128"/>
      <c r="F9" s="128"/>
      <c r="G9" s="128" t="s">
        <v>157</v>
      </c>
      <c r="H9" s="128"/>
      <c r="I9" s="128"/>
      <c r="J9" s="128"/>
      <c r="K9" s="128"/>
      <c r="L9" s="128"/>
    </row>
    <row r="10" spans="1:12" ht="98.4" customHeight="1">
      <c r="A10" s="128"/>
      <c r="B10" s="128"/>
      <c r="C10" s="129" t="s">
        <v>262</v>
      </c>
      <c r="D10" s="129"/>
      <c r="E10" s="129"/>
      <c r="F10" s="129"/>
      <c r="G10" s="129" t="s">
        <v>263</v>
      </c>
      <c r="H10" s="129"/>
      <c r="I10" s="129"/>
      <c r="J10" s="129"/>
      <c r="K10" s="129"/>
      <c r="L10" s="129"/>
    </row>
    <row r="11" spans="1:12" ht="24" customHeight="1">
      <c r="A11" s="117" t="s">
        <v>160</v>
      </c>
      <c r="B11" s="8" t="s">
        <v>43</v>
      </c>
      <c r="C11" s="130" t="s">
        <v>44</v>
      </c>
      <c r="D11" s="130"/>
      <c r="E11" s="130" t="s">
        <v>45</v>
      </c>
      <c r="F11" s="130"/>
      <c r="G11" s="8" t="s">
        <v>46</v>
      </c>
      <c r="H11" s="8" t="s">
        <v>47</v>
      </c>
      <c r="I11" s="8" t="s">
        <v>161</v>
      </c>
      <c r="J11" s="8" t="s">
        <v>200</v>
      </c>
      <c r="K11" s="130" t="s">
        <v>48</v>
      </c>
      <c r="L11" s="130"/>
    </row>
    <row r="12" spans="1:12" ht="27" customHeight="1">
      <c r="A12" s="121"/>
      <c r="B12" s="142" t="s">
        <v>162</v>
      </c>
      <c r="C12" s="131" t="s">
        <v>163</v>
      </c>
      <c r="D12" s="131"/>
      <c r="E12" s="132" t="s">
        <v>264</v>
      </c>
      <c r="F12" s="132"/>
      <c r="G12" s="11" t="s">
        <v>265</v>
      </c>
      <c r="H12" s="11" t="s">
        <v>266</v>
      </c>
      <c r="I12" s="11">
        <v>4.55</v>
      </c>
      <c r="J12" s="11">
        <v>4.55</v>
      </c>
      <c r="K12" s="132" t="s">
        <v>155</v>
      </c>
      <c r="L12" s="132"/>
    </row>
    <row r="13" spans="1:12" ht="27" customHeight="1">
      <c r="A13" s="121"/>
      <c r="B13" s="142"/>
      <c r="C13" s="131"/>
      <c r="D13" s="131"/>
      <c r="E13" s="132" t="s">
        <v>267</v>
      </c>
      <c r="F13" s="132"/>
      <c r="G13" s="11" t="s">
        <v>268</v>
      </c>
      <c r="H13" s="11" t="s">
        <v>238</v>
      </c>
      <c r="I13" s="11">
        <v>4.55</v>
      </c>
      <c r="J13" s="11">
        <v>4.55</v>
      </c>
      <c r="K13" s="132" t="s">
        <v>155</v>
      </c>
      <c r="L13" s="132"/>
    </row>
    <row r="14" spans="1:12" ht="27" customHeight="1">
      <c r="A14" s="121"/>
      <c r="B14" s="142"/>
      <c r="C14" s="131"/>
      <c r="D14" s="131"/>
      <c r="E14" s="132" t="s">
        <v>177</v>
      </c>
      <c r="F14" s="132"/>
      <c r="G14" s="11" t="s">
        <v>168</v>
      </c>
      <c r="H14" s="11" t="s">
        <v>169</v>
      </c>
      <c r="I14" s="11">
        <v>4.55</v>
      </c>
      <c r="J14" s="11">
        <v>4.55</v>
      </c>
      <c r="K14" s="132" t="s">
        <v>155</v>
      </c>
      <c r="L14" s="132"/>
    </row>
    <row r="15" spans="1:12" ht="27" customHeight="1">
      <c r="A15" s="121"/>
      <c r="B15" s="142"/>
      <c r="C15" s="131" t="s">
        <v>166</v>
      </c>
      <c r="D15" s="131"/>
      <c r="E15" s="132" t="s">
        <v>204</v>
      </c>
      <c r="F15" s="132"/>
      <c r="G15" s="11" t="s">
        <v>168</v>
      </c>
      <c r="H15" s="11" t="s">
        <v>169</v>
      </c>
      <c r="I15" s="11">
        <v>4.55</v>
      </c>
      <c r="J15" s="11">
        <v>4.55</v>
      </c>
      <c r="K15" s="132" t="s">
        <v>155</v>
      </c>
      <c r="L15" s="132"/>
    </row>
    <row r="16" spans="1:12" ht="27" customHeight="1">
      <c r="A16" s="121"/>
      <c r="B16" s="142"/>
      <c r="C16" s="131"/>
      <c r="D16" s="131"/>
      <c r="E16" s="132" t="s">
        <v>170</v>
      </c>
      <c r="F16" s="132"/>
      <c r="G16" s="11" t="s">
        <v>69</v>
      </c>
      <c r="H16" s="11" t="s">
        <v>169</v>
      </c>
      <c r="I16" s="11">
        <v>4.55</v>
      </c>
      <c r="J16" s="11">
        <v>4.55</v>
      </c>
      <c r="K16" s="132" t="s">
        <v>155</v>
      </c>
      <c r="L16" s="132"/>
    </row>
    <row r="17" spans="1:12" ht="27" customHeight="1">
      <c r="A17" s="121"/>
      <c r="B17" s="142"/>
      <c r="C17" s="131"/>
      <c r="D17" s="131"/>
      <c r="E17" s="132" t="s">
        <v>269</v>
      </c>
      <c r="F17" s="132"/>
      <c r="G17" s="11" t="s">
        <v>270</v>
      </c>
      <c r="H17" s="16">
        <v>94.56</v>
      </c>
      <c r="I17" s="11">
        <v>4.55</v>
      </c>
      <c r="J17" s="11">
        <v>4.55</v>
      </c>
      <c r="K17" s="132" t="s">
        <v>155</v>
      </c>
      <c r="L17" s="132"/>
    </row>
    <row r="18" spans="1:12" ht="27" customHeight="1">
      <c r="A18" s="121"/>
      <c r="B18" s="142"/>
      <c r="C18" s="131" t="s">
        <v>171</v>
      </c>
      <c r="D18" s="131"/>
      <c r="E18" s="132" t="s">
        <v>271</v>
      </c>
      <c r="F18" s="132"/>
      <c r="G18" s="11" t="s">
        <v>168</v>
      </c>
      <c r="H18" s="11" t="s">
        <v>169</v>
      </c>
      <c r="I18" s="11">
        <v>4.54</v>
      </c>
      <c r="J18" s="11">
        <v>4.54</v>
      </c>
      <c r="K18" s="132" t="s">
        <v>155</v>
      </c>
      <c r="L18" s="132"/>
    </row>
    <row r="19" spans="1:12" ht="27" customHeight="1">
      <c r="A19" s="121"/>
      <c r="B19" s="142"/>
      <c r="C19" s="131"/>
      <c r="D19" s="131"/>
      <c r="E19" s="132" t="s">
        <v>272</v>
      </c>
      <c r="F19" s="132"/>
      <c r="G19" s="11" t="s">
        <v>168</v>
      </c>
      <c r="H19" s="11" t="s">
        <v>169</v>
      </c>
      <c r="I19" s="11">
        <v>4.54</v>
      </c>
      <c r="J19" s="11">
        <v>4.54</v>
      </c>
      <c r="K19" s="132" t="s">
        <v>155</v>
      </c>
      <c r="L19" s="132"/>
    </row>
    <row r="20" spans="1:12" ht="27" customHeight="1">
      <c r="A20" s="121"/>
      <c r="B20" s="142"/>
      <c r="C20" s="131" t="s">
        <v>175</v>
      </c>
      <c r="D20" s="131"/>
      <c r="E20" s="132" t="s">
        <v>176</v>
      </c>
      <c r="F20" s="132"/>
      <c r="G20" s="11" t="s">
        <v>93</v>
      </c>
      <c r="H20" s="11" t="s">
        <v>169</v>
      </c>
      <c r="I20" s="11">
        <v>4.54</v>
      </c>
      <c r="J20" s="11">
        <v>4.54</v>
      </c>
      <c r="K20" s="132" t="s">
        <v>155</v>
      </c>
      <c r="L20" s="132"/>
    </row>
    <row r="21" spans="1:12" ht="27" customHeight="1">
      <c r="A21" s="121"/>
      <c r="B21" s="142"/>
      <c r="C21" s="131"/>
      <c r="D21" s="131"/>
      <c r="E21" s="132" t="s">
        <v>180</v>
      </c>
      <c r="F21" s="132"/>
      <c r="G21" s="11" t="s">
        <v>168</v>
      </c>
      <c r="H21" s="11" t="s">
        <v>169</v>
      </c>
      <c r="I21" s="11">
        <v>4.54</v>
      </c>
      <c r="J21" s="11">
        <v>4.54</v>
      </c>
      <c r="K21" s="132" t="s">
        <v>155</v>
      </c>
      <c r="L21" s="132"/>
    </row>
    <row r="22" spans="1:12" ht="27" customHeight="1">
      <c r="A22" s="121"/>
      <c r="B22" s="142"/>
      <c r="C22" s="131"/>
      <c r="D22" s="131"/>
      <c r="E22" s="132" t="s">
        <v>273</v>
      </c>
      <c r="F22" s="132"/>
      <c r="G22" s="11" t="s">
        <v>274</v>
      </c>
      <c r="H22" s="11" t="s">
        <v>169</v>
      </c>
      <c r="I22" s="11">
        <v>4.54</v>
      </c>
      <c r="J22" s="11">
        <v>4.54</v>
      </c>
      <c r="K22" s="132" t="s">
        <v>155</v>
      </c>
      <c r="L22" s="132"/>
    </row>
    <row r="23" spans="1:12" ht="27" customHeight="1">
      <c r="A23" s="121"/>
      <c r="B23" s="142" t="s">
        <v>181</v>
      </c>
      <c r="C23" s="131" t="s">
        <v>182</v>
      </c>
      <c r="D23" s="131"/>
      <c r="E23" s="132" t="s">
        <v>183</v>
      </c>
      <c r="F23" s="132"/>
      <c r="G23" s="11" t="s">
        <v>184</v>
      </c>
      <c r="H23" s="11" t="s">
        <v>169</v>
      </c>
      <c r="I23" s="11">
        <v>6</v>
      </c>
      <c r="J23" s="11">
        <v>6</v>
      </c>
      <c r="K23" s="132" t="s">
        <v>155</v>
      </c>
      <c r="L23" s="132"/>
    </row>
    <row r="24" spans="1:12" ht="27" customHeight="1">
      <c r="A24" s="121"/>
      <c r="B24" s="142"/>
      <c r="C24" s="131"/>
      <c r="D24" s="131"/>
      <c r="E24" s="132" t="s">
        <v>253</v>
      </c>
      <c r="F24" s="132"/>
      <c r="G24" s="11" t="s">
        <v>254</v>
      </c>
      <c r="H24" s="11" t="s">
        <v>169</v>
      </c>
      <c r="I24" s="11">
        <v>6</v>
      </c>
      <c r="J24" s="11">
        <v>6</v>
      </c>
      <c r="K24" s="132" t="s">
        <v>155</v>
      </c>
      <c r="L24" s="132"/>
    </row>
    <row r="25" spans="1:12" ht="27" customHeight="1">
      <c r="A25" s="121"/>
      <c r="B25" s="142"/>
      <c r="C25" s="131" t="s">
        <v>185</v>
      </c>
      <c r="D25" s="131"/>
      <c r="E25" s="132" t="s">
        <v>275</v>
      </c>
      <c r="F25" s="132"/>
      <c r="G25" s="11" t="s">
        <v>179</v>
      </c>
      <c r="H25" s="17">
        <v>0.95</v>
      </c>
      <c r="I25" s="11">
        <v>6</v>
      </c>
      <c r="J25" s="11">
        <v>5.7</v>
      </c>
      <c r="K25" s="132" t="s">
        <v>87</v>
      </c>
      <c r="L25" s="132"/>
    </row>
    <row r="26" spans="1:12" ht="27" customHeight="1">
      <c r="A26" s="121"/>
      <c r="B26" s="142"/>
      <c r="C26" s="131"/>
      <c r="D26" s="131"/>
      <c r="E26" s="132" t="s">
        <v>276</v>
      </c>
      <c r="F26" s="132"/>
      <c r="G26" s="11" t="s">
        <v>179</v>
      </c>
      <c r="H26" s="11" t="s">
        <v>169</v>
      </c>
      <c r="I26" s="11">
        <v>6</v>
      </c>
      <c r="J26" s="11">
        <v>6</v>
      </c>
      <c r="K26" s="132" t="s">
        <v>155</v>
      </c>
      <c r="L26" s="132"/>
    </row>
    <row r="27" spans="1:12" ht="27" customHeight="1">
      <c r="A27" s="121"/>
      <c r="B27" s="142"/>
      <c r="C27" s="131" t="s">
        <v>188</v>
      </c>
      <c r="D27" s="131"/>
      <c r="E27" s="132" t="s">
        <v>277</v>
      </c>
      <c r="F27" s="132"/>
      <c r="G27" s="11" t="s">
        <v>278</v>
      </c>
      <c r="H27" s="11" t="s">
        <v>169</v>
      </c>
      <c r="I27" s="11">
        <v>6</v>
      </c>
      <c r="J27" s="11">
        <v>6</v>
      </c>
      <c r="K27" s="132" t="s">
        <v>155</v>
      </c>
      <c r="L27" s="132"/>
    </row>
    <row r="28" spans="1:12" ht="27" customHeight="1">
      <c r="A28" s="121"/>
      <c r="B28" s="10" t="s">
        <v>212</v>
      </c>
      <c r="C28" s="131" t="s">
        <v>213</v>
      </c>
      <c r="D28" s="131"/>
      <c r="E28" s="132" t="s">
        <v>214</v>
      </c>
      <c r="F28" s="132"/>
      <c r="G28" s="11" t="s">
        <v>110</v>
      </c>
      <c r="H28" s="11" t="s">
        <v>191</v>
      </c>
      <c r="I28" s="11">
        <v>10</v>
      </c>
      <c r="J28" s="11">
        <v>10</v>
      </c>
      <c r="K28" s="132" t="s">
        <v>155</v>
      </c>
      <c r="L28" s="132"/>
    </row>
    <row r="29" spans="1:12" ht="21" customHeight="1">
      <c r="A29" s="133" t="s">
        <v>192</v>
      </c>
      <c r="B29" s="133"/>
      <c r="C29" s="133"/>
      <c r="D29" s="133"/>
      <c r="E29" s="133"/>
      <c r="F29" s="133"/>
      <c r="G29" s="133"/>
      <c r="H29" s="133"/>
      <c r="I29" s="11">
        <f>SUM(I12:I28)+J5</f>
        <v>100</v>
      </c>
      <c r="J29" s="11">
        <f>SUM(J12:J28)+L5</f>
        <v>99.7</v>
      </c>
      <c r="K29" s="142" t="s">
        <v>193</v>
      </c>
      <c r="L29" s="142"/>
    </row>
    <row r="30" spans="1:12">
      <c r="A30" s="12" t="s">
        <v>194</v>
      </c>
      <c r="B30" s="159" t="s">
        <v>93</v>
      </c>
      <c r="C30" s="159"/>
      <c r="D30" s="159"/>
      <c r="E30" s="159"/>
      <c r="F30" s="159"/>
      <c r="G30" s="159"/>
      <c r="H30" s="159"/>
      <c r="I30" s="159"/>
      <c r="J30" s="159"/>
      <c r="K30" s="159"/>
      <c r="L30" s="159"/>
    </row>
    <row r="31" spans="1:12">
      <c r="A31" s="160" t="s">
        <v>195</v>
      </c>
      <c r="B31" s="160"/>
      <c r="C31" s="160"/>
      <c r="D31" s="160"/>
      <c r="E31" s="160"/>
      <c r="F31" s="160"/>
      <c r="G31" s="160"/>
      <c r="H31" s="160"/>
      <c r="I31" s="160"/>
      <c r="J31" s="160"/>
      <c r="K31" s="160"/>
      <c r="L31" s="160"/>
    </row>
    <row r="32" spans="1:12" ht="37.950000000000003" customHeight="1">
      <c r="A32" s="138" t="s">
        <v>196</v>
      </c>
      <c r="B32" s="138"/>
      <c r="C32" s="138"/>
      <c r="D32" s="138"/>
      <c r="E32" s="138"/>
      <c r="F32" s="138"/>
      <c r="G32" s="138"/>
      <c r="H32" s="138"/>
      <c r="I32" s="138"/>
      <c r="J32" s="138"/>
      <c r="K32" s="138"/>
      <c r="L32" s="138"/>
    </row>
    <row r="33" spans="1:12" ht="42.6" customHeight="1">
      <c r="A33" s="138" t="s">
        <v>197</v>
      </c>
      <c r="B33" s="138"/>
      <c r="C33" s="138"/>
      <c r="D33" s="138"/>
      <c r="E33" s="138"/>
      <c r="F33" s="138"/>
      <c r="G33" s="138"/>
      <c r="H33" s="138"/>
      <c r="I33" s="138"/>
      <c r="J33" s="138"/>
      <c r="K33" s="138"/>
      <c r="L33" s="138"/>
    </row>
  </sheetData>
  <mergeCells count="82">
    <mergeCell ref="A4:B8"/>
    <mergeCell ref="A9:B10"/>
    <mergeCell ref="C12:D14"/>
    <mergeCell ref="C18:D19"/>
    <mergeCell ref="C20:D22"/>
    <mergeCell ref="A33:L33"/>
    <mergeCell ref="A11:A28"/>
    <mergeCell ref="B12:B22"/>
    <mergeCell ref="B23:B27"/>
    <mergeCell ref="C15:D17"/>
    <mergeCell ref="C23:D24"/>
    <mergeCell ref="C25:D26"/>
    <mergeCell ref="A29:H29"/>
    <mergeCell ref="K29:L29"/>
    <mergeCell ref="B30:L30"/>
    <mergeCell ref="A31:L31"/>
    <mergeCell ref="A32:L32"/>
    <mergeCell ref="C27:D27"/>
    <mergeCell ref="E27:F27"/>
    <mergeCell ref="K27:L27"/>
    <mergeCell ref="C28:D28"/>
    <mergeCell ref="E28:F28"/>
    <mergeCell ref="K28:L28"/>
    <mergeCell ref="E24:F24"/>
    <mergeCell ref="K24:L24"/>
    <mergeCell ref="E25:F25"/>
    <mergeCell ref="K25:L25"/>
    <mergeCell ref="E26:F26"/>
    <mergeCell ref="K26:L26"/>
    <mergeCell ref="E21:F21"/>
    <mergeCell ref="K21:L21"/>
    <mergeCell ref="E22:F22"/>
    <mergeCell ref="K22:L22"/>
    <mergeCell ref="E23:F23"/>
    <mergeCell ref="K23:L23"/>
    <mergeCell ref="E18:F18"/>
    <mergeCell ref="K18:L18"/>
    <mergeCell ref="E19:F19"/>
    <mergeCell ref="K19:L19"/>
    <mergeCell ref="E20:F20"/>
    <mergeCell ref="K20:L20"/>
    <mergeCell ref="E15:F15"/>
    <mergeCell ref="K15:L15"/>
    <mergeCell ref="E16:F16"/>
    <mergeCell ref="K16:L16"/>
    <mergeCell ref="E17:F17"/>
    <mergeCell ref="K17:L17"/>
    <mergeCell ref="E12:F12"/>
    <mergeCell ref="K12:L12"/>
    <mergeCell ref="E13:F13"/>
    <mergeCell ref="K13:L13"/>
    <mergeCell ref="E14:F14"/>
    <mergeCell ref="K14:L14"/>
    <mergeCell ref="C10:F10"/>
    <mergeCell ref="G10:L10"/>
    <mergeCell ref="C11:D11"/>
    <mergeCell ref="E11:F11"/>
    <mergeCell ref="K11:L11"/>
    <mergeCell ref="E8:F8"/>
    <mergeCell ref="G8:H8"/>
    <mergeCell ref="J8:K8"/>
    <mergeCell ref="C9:F9"/>
    <mergeCell ref="G9:L9"/>
    <mergeCell ref="E6:F6"/>
    <mergeCell ref="G6:H6"/>
    <mergeCell ref="J6:K6"/>
    <mergeCell ref="E7:F7"/>
    <mergeCell ref="G7:H7"/>
    <mergeCell ref="J7:K7"/>
    <mergeCell ref="E4:F4"/>
    <mergeCell ref="G4:H4"/>
    <mergeCell ref="J4:K4"/>
    <mergeCell ref="E5:F5"/>
    <mergeCell ref="G5:H5"/>
    <mergeCell ref="J5:K5"/>
    <mergeCell ref="A1:L1"/>
    <mergeCell ref="A2:B2"/>
    <mergeCell ref="C2:L2"/>
    <mergeCell ref="A3:B3"/>
    <mergeCell ref="C3:F3"/>
    <mergeCell ref="G3:H3"/>
    <mergeCell ref="I3:L3"/>
  </mergeCells>
  <phoneticPr fontId="34" type="noConversion"/>
  <pageMargins left="0.70833333333333304" right="0.70833333333333304" top="0.74791666666666701" bottom="0.74791666666666701" header="0.31458333333333299" footer="0.31458333333333299"/>
  <pageSetup paperSize="9" scale="66"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29"/>
  <sheetViews>
    <sheetView workbookViewId="0">
      <selection activeCell="M13" sqref="M13"/>
    </sheetView>
  </sheetViews>
  <sheetFormatPr defaultColWidth="9" defaultRowHeight="14.4"/>
  <cols>
    <col min="2" max="2" width="13.33203125" customWidth="1"/>
    <col min="3" max="3" width="16" customWidth="1"/>
    <col min="4" max="4" width="11.77734375" customWidth="1"/>
    <col min="5" max="5" width="16.77734375" customWidth="1"/>
    <col min="6" max="6" width="9.77734375" customWidth="1"/>
    <col min="7" max="7" width="14.44140625" customWidth="1"/>
    <col min="8" max="8" width="11.21875" customWidth="1"/>
    <col min="9" max="9" width="13.44140625" customWidth="1"/>
    <col min="10" max="10" width="12.88671875" customWidth="1"/>
    <col min="11" max="11" width="6.44140625" customWidth="1"/>
    <col min="12" max="12" width="16.44140625" customWidth="1"/>
  </cols>
  <sheetData>
    <row r="1" spans="1:12" s="1" customFormat="1" ht="56.7" customHeight="1">
      <c r="A1" s="115" t="s">
        <v>141</v>
      </c>
      <c r="B1" s="115"/>
      <c r="C1" s="115"/>
      <c r="D1" s="115"/>
      <c r="E1" s="115"/>
      <c r="F1" s="115"/>
      <c r="G1" s="115"/>
      <c r="H1" s="115"/>
      <c r="I1" s="115"/>
      <c r="J1" s="115"/>
      <c r="K1" s="115"/>
      <c r="L1" s="115"/>
    </row>
    <row r="2" spans="1:12" s="2" customFormat="1" ht="27" customHeight="1">
      <c r="A2" s="125" t="s">
        <v>118</v>
      </c>
      <c r="B2" s="125"/>
      <c r="C2" s="161" t="s">
        <v>138</v>
      </c>
      <c r="D2" s="161"/>
      <c r="E2" s="161"/>
      <c r="F2" s="161"/>
      <c r="G2" s="161"/>
      <c r="H2" s="161"/>
      <c r="I2" s="161"/>
      <c r="J2" s="161"/>
      <c r="K2" s="161"/>
      <c r="L2" s="161"/>
    </row>
    <row r="3" spans="1:12" ht="22.05" customHeight="1">
      <c r="A3" s="125" t="s">
        <v>119</v>
      </c>
      <c r="B3" s="125"/>
      <c r="C3" s="126" t="s">
        <v>143</v>
      </c>
      <c r="D3" s="126"/>
      <c r="E3" s="126"/>
      <c r="F3" s="126"/>
      <c r="G3" s="125" t="s">
        <v>144</v>
      </c>
      <c r="H3" s="125"/>
      <c r="I3" s="125" t="s">
        <v>145</v>
      </c>
      <c r="J3" s="125"/>
      <c r="K3" s="125"/>
      <c r="L3" s="125"/>
    </row>
    <row r="4" spans="1:12" ht="27" customHeight="1">
      <c r="A4" s="125" t="s">
        <v>120</v>
      </c>
      <c r="B4" s="125"/>
      <c r="C4" s="5"/>
      <c r="D4" s="4" t="s">
        <v>146</v>
      </c>
      <c r="E4" s="125" t="s">
        <v>147</v>
      </c>
      <c r="F4" s="125"/>
      <c r="G4" s="125" t="s">
        <v>148</v>
      </c>
      <c r="H4" s="125"/>
      <c r="I4" s="3" t="s">
        <v>149</v>
      </c>
      <c r="J4" s="125" t="s">
        <v>27</v>
      </c>
      <c r="K4" s="125"/>
      <c r="L4" s="3" t="s">
        <v>28</v>
      </c>
    </row>
    <row r="5" spans="1:12" ht="27" customHeight="1">
      <c r="A5" s="125"/>
      <c r="B5" s="125"/>
      <c r="C5" s="5" t="s">
        <v>150</v>
      </c>
      <c r="D5" s="6">
        <f>SUM(D6:D8)</f>
        <v>621</v>
      </c>
      <c r="E5" s="127">
        <f>SUM(E6:F7)</f>
        <v>621</v>
      </c>
      <c r="F5" s="127"/>
      <c r="G5" s="127">
        <f>SUM(G6:H7)</f>
        <v>621</v>
      </c>
      <c r="H5" s="127"/>
      <c r="I5" s="6">
        <v>100</v>
      </c>
      <c r="J5" s="127">
        <v>10</v>
      </c>
      <c r="K5" s="127"/>
      <c r="L5" s="6">
        <v>10</v>
      </c>
    </row>
    <row r="6" spans="1:12" ht="27" customHeight="1">
      <c r="A6" s="125"/>
      <c r="B6" s="125"/>
      <c r="C6" s="5" t="s">
        <v>151</v>
      </c>
      <c r="D6" s="6">
        <v>621</v>
      </c>
      <c r="E6" s="127">
        <v>621</v>
      </c>
      <c r="F6" s="127"/>
      <c r="G6" s="127">
        <v>621</v>
      </c>
      <c r="H6" s="127"/>
      <c r="I6" s="6"/>
      <c r="J6" s="127"/>
      <c r="K6" s="127"/>
      <c r="L6" s="6"/>
    </row>
    <row r="7" spans="1:12" ht="27" customHeight="1">
      <c r="A7" s="125"/>
      <c r="B7" s="125"/>
      <c r="C7" s="5" t="s">
        <v>153</v>
      </c>
      <c r="D7" s="6"/>
      <c r="E7" s="127"/>
      <c r="F7" s="127"/>
      <c r="G7" s="127"/>
      <c r="H7" s="127"/>
      <c r="I7" s="6"/>
      <c r="J7" s="127"/>
      <c r="K7" s="127"/>
      <c r="L7" s="6"/>
    </row>
    <row r="8" spans="1:12" ht="27" customHeight="1">
      <c r="A8" s="125"/>
      <c r="B8" s="125"/>
      <c r="C8" s="5" t="s">
        <v>154</v>
      </c>
      <c r="D8" s="3" t="s">
        <v>155</v>
      </c>
      <c r="E8" s="125" t="s">
        <v>155</v>
      </c>
      <c r="F8" s="125"/>
      <c r="G8" s="125" t="s">
        <v>155</v>
      </c>
      <c r="H8" s="125"/>
      <c r="I8" s="3"/>
      <c r="J8" s="125"/>
      <c r="K8" s="125"/>
      <c r="L8" s="3"/>
    </row>
    <row r="9" spans="1:12" ht="24" customHeight="1">
      <c r="A9" s="128" t="s">
        <v>156</v>
      </c>
      <c r="B9" s="128"/>
      <c r="C9" s="128" t="s">
        <v>34</v>
      </c>
      <c r="D9" s="128"/>
      <c r="E9" s="128"/>
      <c r="F9" s="128"/>
      <c r="G9" s="128" t="s">
        <v>157</v>
      </c>
      <c r="H9" s="128"/>
      <c r="I9" s="128"/>
      <c r="J9" s="128"/>
      <c r="K9" s="128"/>
      <c r="L9" s="128"/>
    </row>
    <row r="10" spans="1:12" ht="98.4" customHeight="1">
      <c r="A10" s="128"/>
      <c r="B10" s="128"/>
      <c r="C10" s="129" t="s">
        <v>279</v>
      </c>
      <c r="D10" s="129"/>
      <c r="E10" s="129"/>
      <c r="F10" s="129"/>
      <c r="G10" s="129" t="s">
        <v>280</v>
      </c>
      <c r="H10" s="129"/>
      <c r="I10" s="129"/>
      <c r="J10" s="129"/>
      <c r="K10" s="129"/>
      <c r="L10" s="129"/>
    </row>
    <row r="11" spans="1:12" ht="24" customHeight="1">
      <c r="A11" s="117" t="s">
        <v>160</v>
      </c>
      <c r="B11" s="8" t="s">
        <v>43</v>
      </c>
      <c r="C11" s="130" t="s">
        <v>44</v>
      </c>
      <c r="D11" s="130"/>
      <c r="E11" s="130" t="s">
        <v>45</v>
      </c>
      <c r="F11" s="130"/>
      <c r="G11" s="8" t="s">
        <v>46</v>
      </c>
      <c r="H11" s="8" t="s">
        <v>47</v>
      </c>
      <c r="I11" s="8" t="s">
        <v>161</v>
      </c>
      <c r="J11" s="8" t="s">
        <v>200</v>
      </c>
      <c r="K11" s="130" t="s">
        <v>48</v>
      </c>
      <c r="L11" s="130"/>
    </row>
    <row r="12" spans="1:12" ht="27" customHeight="1">
      <c r="A12" s="121"/>
      <c r="B12" s="142" t="s">
        <v>175</v>
      </c>
      <c r="C12" s="131" t="s">
        <v>281</v>
      </c>
      <c r="D12" s="131"/>
      <c r="E12" s="132" t="s">
        <v>176</v>
      </c>
      <c r="F12" s="132"/>
      <c r="G12" s="11" t="s">
        <v>93</v>
      </c>
      <c r="H12" s="11" t="s">
        <v>169</v>
      </c>
      <c r="I12" s="13">
        <v>6.68</v>
      </c>
      <c r="J12" s="13">
        <v>6.68</v>
      </c>
      <c r="K12" s="132" t="s">
        <v>155</v>
      </c>
      <c r="L12" s="132"/>
    </row>
    <row r="13" spans="1:12" ht="27" customHeight="1">
      <c r="A13" s="121"/>
      <c r="B13" s="142"/>
      <c r="C13" s="131" t="s">
        <v>282</v>
      </c>
      <c r="D13" s="131"/>
      <c r="E13" s="132" t="s">
        <v>283</v>
      </c>
      <c r="F13" s="132"/>
      <c r="G13" s="11" t="s">
        <v>179</v>
      </c>
      <c r="H13" s="11" t="s">
        <v>169</v>
      </c>
      <c r="I13" s="13">
        <v>6.66</v>
      </c>
      <c r="J13" s="13">
        <v>6.66</v>
      </c>
      <c r="K13" s="132" t="s">
        <v>155</v>
      </c>
      <c r="L13" s="132"/>
    </row>
    <row r="14" spans="1:12" ht="27" customHeight="1">
      <c r="A14" s="121"/>
      <c r="B14" s="142"/>
      <c r="C14" s="131" t="s">
        <v>284</v>
      </c>
      <c r="D14" s="131"/>
      <c r="E14" s="132" t="s">
        <v>180</v>
      </c>
      <c r="F14" s="132"/>
      <c r="G14" s="11" t="s">
        <v>168</v>
      </c>
      <c r="H14" s="11" t="s">
        <v>169</v>
      </c>
      <c r="I14" s="13">
        <v>6.66</v>
      </c>
      <c r="J14" s="13">
        <v>6.66</v>
      </c>
      <c r="K14" s="132" t="s">
        <v>155</v>
      </c>
      <c r="L14" s="132"/>
    </row>
    <row r="15" spans="1:12" ht="27" customHeight="1">
      <c r="A15" s="121"/>
      <c r="B15" s="142" t="s">
        <v>162</v>
      </c>
      <c r="C15" s="131" t="s">
        <v>163</v>
      </c>
      <c r="D15" s="131"/>
      <c r="E15" s="132" t="s">
        <v>285</v>
      </c>
      <c r="F15" s="132"/>
      <c r="G15" s="11" t="s">
        <v>266</v>
      </c>
      <c r="H15" s="11" t="s">
        <v>266</v>
      </c>
      <c r="I15" s="13">
        <v>6.66</v>
      </c>
      <c r="J15" s="13">
        <v>6.66</v>
      </c>
      <c r="K15" s="132" t="s">
        <v>155</v>
      </c>
      <c r="L15" s="132"/>
    </row>
    <row r="16" spans="1:12" ht="27" customHeight="1">
      <c r="A16" s="121"/>
      <c r="B16" s="142"/>
      <c r="C16" s="131"/>
      <c r="D16" s="131"/>
      <c r="E16" s="132" t="s">
        <v>286</v>
      </c>
      <c r="F16" s="132"/>
      <c r="G16" s="11" t="s">
        <v>287</v>
      </c>
      <c r="H16" s="11" t="s">
        <v>287</v>
      </c>
      <c r="I16" s="13">
        <v>6.7</v>
      </c>
      <c r="J16" s="13">
        <v>6.7</v>
      </c>
      <c r="K16" s="132" t="s">
        <v>155</v>
      </c>
      <c r="L16" s="132"/>
    </row>
    <row r="17" spans="1:12" ht="27" customHeight="1">
      <c r="A17" s="121"/>
      <c r="B17" s="142"/>
      <c r="C17" s="131" t="s">
        <v>166</v>
      </c>
      <c r="D17" s="131"/>
      <c r="E17" s="132" t="s">
        <v>231</v>
      </c>
      <c r="F17" s="132"/>
      <c r="G17" s="11" t="s">
        <v>168</v>
      </c>
      <c r="H17" s="11" t="s">
        <v>169</v>
      </c>
      <c r="I17" s="13">
        <v>6.66</v>
      </c>
      <c r="J17" s="13">
        <v>6.66</v>
      </c>
      <c r="K17" s="132" t="s">
        <v>155</v>
      </c>
      <c r="L17" s="132"/>
    </row>
    <row r="18" spans="1:12" ht="27" customHeight="1">
      <c r="A18" s="121"/>
      <c r="B18" s="142"/>
      <c r="C18" s="131"/>
      <c r="D18" s="131"/>
      <c r="E18" s="132" t="s">
        <v>170</v>
      </c>
      <c r="F18" s="132"/>
      <c r="G18" s="11" t="s">
        <v>69</v>
      </c>
      <c r="H18" s="11" t="s">
        <v>169</v>
      </c>
      <c r="I18" s="13">
        <v>6.66</v>
      </c>
      <c r="J18" s="13">
        <v>6.66</v>
      </c>
      <c r="K18" s="132" t="s">
        <v>155</v>
      </c>
      <c r="L18" s="132"/>
    </row>
    <row r="19" spans="1:12" ht="27" customHeight="1">
      <c r="A19" s="121"/>
      <c r="B19" s="142"/>
      <c r="C19" s="131" t="s">
        <v>171</v>
      </c>
      <c r="D19" s="131"/>
      <c r="E19" s="132" t="s">
        <v>288</v>
      </c>
      <c r="F19" s="132"/>
      <c r="G19" s="11" t="s">
        <v>168</v>
      </c>
      <c r="H19" s="11" t="s">
        <v>169</v>
      </c>
      <c r="I19" s="13">
        <v>6.66</v>
      </c>
      <c r="J19" s="13">
        <v>6.66</v>
      </c>
      <c r="K19" s="132" t="s">
        <v>155</v>
      </c>
      <c r="L19" s="132"/>
    </row>
    <row r="20" spans="1:12" ht="27" customHeight="1">
      <c r="A20" s="121"/>
      <c r="B20" s="142"/>
      <c r="C20" s="131"/>
      <c r="D20" s="131"/>
      <c r="E20" s="132" t="s">
        <v>174</v>
      </c>
      <c r="F20" s="132"/>
      <c r="G20" s="11" t="s">
        <v>79</v>
      </c>
      <c r="H20" s="11" t="s">
        <v>169</v>
      </c>
      <c r="I20" s="13">
        <v>6.66</v>
      </c>
      <c r="J20" s="13">
        <v>6.66</v>
      </c>
      <c r="K20" s="132" t="s">
        <v>155</v>
      </c>
      <c r="L20" s="132"/>
    </row>
    <row r="21" spans="1:12" ht="27" customHeight="1">
      <c r="A21" s="121"/>
      <c r="B21" s="142" t="s">
        <v>181</v>
      </c>
      <c r="C21" s="131" t="s">
        <v>182</v>
      </c>
      <c r="D21" s="131"/>
      <c r="E21" s="132" t="s">
        <v>289</v>
      </c>
      <c r="F21" s="132"/>
      <c r="G21" s="11" t="s">
        <v>168</v>
      </c>
      <c r="H21" s="11" t="s">
        <v>169</v>
      </c>
      <c r="I21" s="13">
        <v>6.68</v>
      </c>
      <c r="J21" s="13">
        <v>6.68</v>
      </c>
      <c r="K21" s="132" t="s">
        <v>155</v>
      </c>
      <c r="L21" s="132"/>
    </row>
    <row r="22" spans="1:12" ht="27" customHeight="1">
      <c r="A22" s="121"/>
      <c r="B22" s="142"/>
      <c r="C22" s="131" t="s">
        <v>185</v>
      </c>
      <c r="D22" s="131"/>
      <c r="E22" s="132" t="s">
        <v>290</v>
      </c>
      <c r="F22" s="132"/>
      <c r="G22" s="11" t="s">
        <v>93</v>
      </c>
      <c r="H22" s="11" t="s">
        <v>169</v>
      </c>
      <c r="I22" s="13">
        <v>6.66</v>
      </c>
      <c r="J22" s="13">
        <v>6.66</v>
      </c>
      <c r="K22" s="132" t="s">
        <v>155</v>
      </c>
      <c r="L22" s="132"/>
    </row>
    <row r="23" spans="1:12" ht="27" customHeight="1">
      <c r="A23" s="121"/>
      <c r="B23" s="142"/>
      <c r="C23" s="131" t="s">
        <v>188</v>
      </c>
      <c r="D23" s="131"/>
      <c r="E23" s="132" t="s">
        <v>259</v>
      </c>
      <c r="F23" s="132"/>
      <c r="G23" s="11" t="s">
        <v>260</v>
      </c>
      <c r="H23" s="11" t="s">
        <v>169</v>
      </c>
      <c r="I23" s="13">
        <v>6.66</v>
      </c>
      <c r="J23" s="13">
        <v>6.66</v>
      </c>
      <c r="K23" s="132" t="s">
        <v>155</v>
      </c>
      <c r="L23" s="132"/>
    </row>
    <row r="24" spans="1:12" ht="27" customHeight="1">
      <c r="A24" s="121"/>
      <c r="B24" s="10" t="s">
        <v>212</v>
      </c>
      <c r="C24" s="131" t="s">
        <v>213</v>
      </c>
      <c r="D24" s="131"/>
      <c r="E24" s="132" t="s">
        <v>214</v>
      </c>
      <c r="F24" s="132"/>
      <c r="G24" s="11" t="s">
        <v>110</v>
      </c>
      <c r="H24" s="11" t="s">
        <v>191</v>
      </c>
      <c r="I24" s="13">
        <v>10</v>
      </c>
      <c r="J24" s="13">
        <v>10</v>
      </c>
      <c r="K24" s="132" t="s">
        <v>155</v>
      </c>
      <c r="L24" s="132"/>
    </row>
    <row r="25" spans="1:12" ht="21" customHeight="1">
      <c r="A25" s="133" t="s">
        <v>192</v>
      </c>
      <c r="B25" s="133"/>
      <c r="C25" s="133"/>
      <c r="D25" s="133"/>
      <c r="E25" s="133"/>
      <c r="F25" s="133"/>
      <c r="G25" s="133"/>
      <c r="H25" s="133"/>
      <c r="I25" s="14">
        <v>100</v>
      </c>
      <c r="J25" s="15">
        <f>SUM(J12:J24)+L5</f>
        <v>99.999999999999972</v>
      </c>
      <c r="K25" s="142" t="s">
        <v>193</v>
      </c>
      <c r="L25" s="142"/>
    </row>
    <row r="26" spans="1:12">
      <c r="A26" s="12" t="s">
        <v>194</v>
      </c>
      <c r="B26" s="159" t="s">
        <v>93</v>
      </c>
      <c r="C26" s="159"/>
      <c r="D26" s="159"/>
      <c r="E26" s="159"/>
      <c r="F26" s="159"/>
      <c r="G26" s="159"/>
      <c r="H26" s="159"/>
      <c r="I26" s="159"/>
      <c r="J26" s="159"/>
      <c r="K26" s="159"/>
      <c r="L26" s="159"/>
    </row>
    <row r="27" spans="1:12">
      <c r="A27" s="160" t="s">
        <v>195</v>
      </c>
      <c r="B27" s="160"/>
      <c r="C27" s="160"/>
      <c r="D27" s="160"/>
      <c r="E27" s="160"/>
      <c r="F27" s="160"/>
      <c r="G27" s="160"/>
      <c r="H27" s="160"/>
      <c r="I27" s="160"/>
      <c r="J27" s="160"/>
      <c r="K27" s="160"/>
      <c r="L27" s="160"/>
    </row>
    <row r="28" spans="1:12" ht="37.950000000000003" customHeight="1">
      <c r="A28" s="138" t="s">
        <v>196</v>
      </c>
      <c r="B28" s="138"/>
      <c r="C28" s="138"/>
      <c r="D28" s="138"/>
      <c r="E28" s="138"/>
      <c r="F28" s="138"/>
      <c r="G28" s="138"/>
      <c r="H28" s="138"/>
      <c r="I28" s="138"/>
      <c r="J28" s="138"/>
      <c r="K28" s="138"/>
      <c r="L28" s="138"/>
    </row>
    <row r="29" spans="1:12" ht="42.6" customHeight="1">
      <c r="A29" s="138" t="s">
        <v>197</v>
      </c>
      <c r="B29" s="138"/>
      <c r="C29" s="138"/>
      <c r="D29" s="138"/>
      <c r="E29" s="138"/>
      <c r="F29" s="138"/>
      <c r="G29" s="138"/>
      <c r="H29" s="138"/>
      <c r="I29" s="138"/>
      <c r="J29" s="138"/>
      <c r="K29" s="138"/>
      <c r="L29" s="138"/>
    </row>
  </sheetData>
  <mergeCells count="77">
    <mergeCell ref="A4:B8"/>
    <mergeCell ref="A9:B10"/>
    <mergeCell ref="B26:L26"/>
    <mergeCell ref="A27:L27"/>
    <mergeCell ref="A28:L28"/>
    <mergeCell ref="A29:L29"/>
    <mergeCell ref="A11:A24"/>
    <mergeCell ref="B12:B14"/>
    <mergeCell ref="B15:B20"/>
    <mergeCell ref="B21:B23"/>
    <mergeCell ref="C15:D16"/>
    <mergeCell ref="C17:D18"/>
    <mergeCell ref="C19:D20"/>
    <mergeCell ref="C24:D24"/>
    <mergeCell ref="E24:F24"/>
    <mergeCell ref="K24:L24"/>
    <mergeCell ref="A25:H25"/>
    <mergeCell ref="K25:L25"/>
    <mergeCell ref="C22:D22"/>
    <mergeCell ref="E22:F22"/>
    <mergeCell ref="K22:L22"/>
    <mergeCell ref="C23:D23"/>
    <mergeCell ref="E23:F23"/>
    <mergeCell ref="K23:L23"/>
    <mergeCell ref="E19:F19"/>
    <mergeCell ref="K19:L19"/>
    <mergeCell ref="E20:F20"/>
    <mergeCell ref="K20:L20"/>
    <mergeCell ref="C21:D21"/>
    <mergeCell ref="E21:F21"/>
    <mergeCell ref="K21:L21"/>
    <mergeCell ref="E16:F16"/>
    <mergeCell ref="K16:L16"/>
    <mergeCell ref="E17:F17"/>
    <mergeCell ref="K17:L17"/>
    <mergeCell ref="E18:F18"/>
    <mergeCell ref="K18:L18"/>
    <mergeCell ref="C14:D14"/>
    <mergeCell ref="E14:F14"/>
    <mergeCell ref="K14:L14"/>
    <mergeCell ref="E15:F15"/>
    <mergeCell ref="K15:L15"/>
    <mergeCell ref="C12:D12"/>
    <mergeCell ref="E12:F12"/>
    <mergeCell ref="K12:L12"/>
    <mergeCell ref="C13:D13"/>
    <mergeCell ref="E13:F13"/>
    <mergeCell ref="K13:L13"/>
    <mergeCell ref="C10:F10"/>
    <mergeCell ref="G10:L10"/>
    <mergeCell ref="C11:D11"/>
    <mergeCell ref="E11:F11"/>
    <mergeCell ref="K11:L11"/>
    <mergeCell ref="E8:F8"/>
    <mergeCell ref="G8:H8"/>
    <mergeCell ref="J8:K8"/>
    <mergeCell ref="C9:F9"/>
    <mergeCell ref="G9:L9"/>
    <mergeCell ref="E6:F6"/>
    <mergeCell ref="G6:H6"/>
    <mergeCell ref="J6:K6"/>
    <mergeCell ref="E7:F7"/>
    <mergeCell ref="G7:H7"/>
    <mergeCell ref="J7:K7"/>
    <mergeCell ref="E4:F4"/>
    <mergeCell ref="G4:H4"/>
    <mergeCell ref="J4:K4"/>
    <mergeCell ref="E5:F5"/>
    <mergeCell ref="G5:H5"/>
    <mergeCell ref="J5:K5"/>
    <mergeCell ref="A1:L1"/>
    <mergeCell ref="A2:B2"/>
    <mergeCell ref="C2:L2"/>
    <mergeCell ref="A3:B3"/>
    <mergeCell ref="C3:F3"/>
    <mergeCell ref="G3:H3"/>
    <mergeCell ref="I3:L3"/>
  </mergeCells>
  <phoneticPr fontId="34" type="noConversion"/>
  <pageMargins left="0.70833333333333304" right="0.70833333333333304" top="0.74791666666666701" bottom="0.74791666666666701" header="0.31458333333333299" footer="0.31458333333333299"/>
  <pageSetup paperSize="9" scale="66"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11</vt:i4>
      </vt:variant>
      <vt:variant>
        <vt:lpstr>命名范围</vt:lpstr>
      </vt:variant>
      <vt:variant>
        <vt:i4>1</vt:i4>
      </vt:variant>
    </vt:vector>
  </HeadingPairs>
  <TitlesOfParts>
    <vt:vector size="12" baseType="lpstr">
      <vt:lpstr>封面</vt:lpstr>
      <vt:lpstr>目录</vt:lpstr>
      <vt:lpstr>整体绩效自评表</vt:lpstr>
      <vt:lpstr>自评结果汇总表</vt:lpstr>
      <vt:lpstr>1.成品油税费改革资金用于养护维修项目(日常养护维修)</vt:lpstr>
      <vt:lpstr>2.成品油税费改革用于养护工程项目经费</vt:lpstr>
      <vt:lpstr>3.成品油税费改革资金用于业务费</vt:lpstr>
      <vt:lpstr>4.非税收入</vt:lpstr>
      <vt:lpstr>5.政府收费公路养护、修缮及其他支出经费</vt:lpstr>
      <vt:lpstr>6.政府还贷二级公路取消收费后补助资金</vt:lpstr>
      <vt:lpstr>7.车辆购置税收入补助地方支出资金</vt:lpstr>
      <vt:lpstr>目录!Print_Area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HP-USER</cp:lastModifiedBy>
  <cp:lastPrinted>2023-02-14T07:28:00Z</cp:lastPrinted>
  <dcterms:created xsi:type="dcterms:W3CDTF">2018-12-06T00:45:00Z</dcterms:created>
  <dcterms:modified xsi:type="dcterms:W3CDTF">2024-09-18T01:50:07Z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2052-11.1.0.12165</vt:lpwstr>
  </property>
  <property fmtid="{D5CDD505-2E9C-101B-9397-08002B2CF9AE}" pid="3" name="ICV">
    <vt:lpwstr>22C65AA05F484DD7AE688FFCEC82AAD5</vt:lpwstr>
  </property>
</Properties>
</file>