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tabRatio="989" firstSheet="2" activeTab="7"/>
  </bookViews>
  <sheets>
    <sheet name="封面" sheetId="10" r:id="rId1"/>
    <sheet name="目录" sheetId="12" r:id="rId2"/>
    <sheet name="整体支出绩效自评表" sheetId="4" r:id="rId3"/>
    <sheet name="自评结果汇总表" sheetId="5" r:id="rId4"/>
    <sheet name="1.成品油税费改革资金用于养护工程" sheetId="13" r:id="rId5"/>
    <sheet name="2.成品油税费改革资金用于养护维修项目(日常养护维修)" sheetId="14" r:id="rId6"/>
    <sheet name="3路产赔补费" sheetId="16" r:id="rId7"/>
    <sheet name="4.政府收费公路养护、修缮及其他支出经费" sheetId="17" r:id="rId8"/>
    <sheet name="5.中央车辆购置税收入补助地方资金用于重点公路建设资金" sheetId="19" r:id="rId9"/>
  </sheets>
  <definedNames>
    <definedName name="_xlnm.Print_Area" localSheetId="1">目录!$A$1:$A$12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<sst xmlns="http://schemas.openxmlformats.org/spreadsheetml/2006/main" count="887" uniqueCount="284">
  <si>
    <t>附件</t>
  </si>
  <si>
    <r>
      <rPr>
        <b/>
        <sz val="36"/>
        <color theme="1"/>
        <rFont val="宋体"/>
        <charset val="134"/>
        <scheme val="minor"/>
      </rPr>
      <t>2023年度省级预算执行情况绩效自评报表</t>
    </r>
    <r>
      <rPr>
        <b/>
        <sz val="28"/>
        <color theme="1"/>
        <rFont val="宋体"/>
        <charset val="134"/>
        <scheme val="minor"/>
      </rPr>
      <t xml:space="preserve">
</t>
    </r>
  </si>
  <si>
    <t xml:space="preserve">                                 编报部门（单位公章）：甘肃省嘉峪关公路事业发展中心高速公路养护所</t>
  </si>
  <si>
    <t xml:space="preserve">                                 编报日期：2024-02-10</t>
  </si>
  <si>
    <t xml:space="preserve">                                 联系人及电话：万海燕18219872026 </t>
  </si>
  <si>
    <t>2023年度省级预算执行情况绩效自评报表目录</t>
  </si>
  <si>
    <t>说明：仅为本年预算，不含年初归集调入</t>
  </si>
  <si>
    <t>机关、后勤</t>
  </si>
  <si>
    <t>试验</t>
  </si>
  <si>
    <t>雄关</t>
  </si>
  <si>
    <t>镜铁</t>
  </si>
  <si>
    <t>高养</t>
  </si>
  <si>
    <t>应急</t>
  </si>
  <si>
    <t>小计</t>
  </si>
  <si>
    <t>一、部门自评报告</t>
  </si>
  <si>
    <t>一般公共基本支出</t>
  </si>
  <si>
    <t>二、部门整体支出自评表</t>
  </si>
  <si>
    <t>通行费基本支出</t>
  </si>
  <si>
    <t>三、部门预算项目支出绩效自评结果汇总表</t>
  </si>
  <si>
    <t>项目支出</t>
  </si>
  <si>
    <t xml:space="preserve">  1.成品油税费改革资金用于养护工程项目绩效自评表</t>
  </si>
  <si>
    <t xml:space="preserve">  2.成品油税费改革资金用于养护工程项目（日常养护维修）绩效自评表</t>
  </si>
  <si>
    <t xml:space="preserve">  3.路产赔补费</t>
  </si>
  <si>
    <t xml:space="preserve"> 4.政府收费公路养护、修缮及其他支出经费绩效自评表</t>
  </si>
  <si>
    <t>5.中央车辆购置税收入补助地方资金用于重点公路建设资金</t>
  </si>
  <si>
    <t>四、省对市县转移支付支出绩效自评结果汇总表</t>
  </si>
  <si>
    <t xml:space="preserve">        无</t>
  </si>
  <si>
    <t>合计</t>
  </si>
  <si>
    <t>2023年 甘肃省嘉峪关公路事业发展中心高速公路养护所部门（单位）整体支出绩效自评表</t>
  </si>
  <si>
    <t>部门（单位）名称</t>
  </si>
  <si>
    <t>甘肃省嘉峪关公路事业发展中心高速公路养护所</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</si>
  <si>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</si>
  <si>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</si>
  <si>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</si>
  <si>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</si>
  <si>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</si>
  <si>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</si>
  <si>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</si>
  <si>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</si>
  <si>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</si>
  <si>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</si>
  <si>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</si>
  <si>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</si>
  <si>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</si>
  <si>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</si>
  <si>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目标1：以公路养护为中心，落实归落工作，不断改善公路通行条件。</t>
  </si>
  <si>
    <t>目标1完成情况：管养公路安全畅通，技术等级不断提升。小修保养及大中修工程的实施公路路况分项指标较上年有了显著提升，路域环境整治工程常态化，路域环境明显提升，小修保养质量达标，养护维修工程顺利完成交工验收，达到了为社会公众出行提供方便快捷出行环境的既定目标，群众满意度及职工满意度达到既定目标。</t>
  </si>
  <si>
    <t>目标2：以安全管理、应急保畅、综合管理为基础，稳步提升服务保障和综合管理水平。</t>
  </si>
  <si>
    <t>目标2完成情况：按时开展日常巡查、路面保洁、路域环境整治、突发事件处治、冬季防滑保畅等日常性工作，及时完成护栏板更换工作，全年无安全事故发生。</t>
  </si>
  <si>
    <t>目标3：以改革创新为动力，有效推进各项工作上升新高度。</t>
  </si>
  <si>
    <t>目标3完成情况：推动技术创新，推动信息化建设。</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</si>
  <si>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</si>
  <si>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</si>
  <si>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</si>
  <si>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</si>
  <si>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</si>
  <si>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</si>
  <si>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</si>
  <si>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</si>
  <si>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</si>
  <si>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</si>
  <si>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</si>
  <si>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r>
      <rPr>
        <sz val="10.5"/>
        <color rgb="FF000000"/>
        <rFont val="宋体"/>
        <charset val="134"/>
      </rPr>
      <t>&gt;</t>
    </r>
    <r>
      <rPr>
        <sz val="10.5"/>
        <color indexed="8"/>
        <rFont val="宋体"/>
        <charset val="134"/>
      </rPr>
      <t>=96%</t>
    </r>
  </si>
  <si>
    <t>“三公经费”控制率</t>
  </si>
  <si>
    <r>
      <rPr>
        <sz val="10.5"/>
        <color rgb="FF000000"/>
        <rFont val="宋体"/>
        <charset val="134"/>
      </rPr>
      <t>&lt;</t>
    </r>
    <r>
      <rPr>
        <sz val="10.5"/>
        <color indexed="8"/>
        <rFont val="宋体"/>
        <charset val="134"/>
      </rPr>
      <t>=100%</t>
    </r>
  </si>
  <si>
    <t>结转结余变动率</t>
  </si>
  <si>
    <r>
      <rPr>
        <sz val="10.5"/>
        <color rgb="FF000000"/>
        <rFont val="宋体"/>
        <charset val="134"/>
      </rPr>
      <t>&lt;</t>
    </r>
    <r>
      <rPr>
        <sz val="10.5"/>
        <color indexed="8"/>
        <rFont val="宋体"/>
        <charset val="134"/>
      </rPr>
      <t>=5%</t>
    </r>
  </si>
  <si>
    <t>财务管理</t>
  </si>
  <si>
    <t>财务管理制度健全性</t>
  </si>
  <si>
    <t>健全</t>
  </si>
  <si>
    <t>资金使用规范性</t>
  </si>
  <si>
    <t>规范</t>
  </si>
  <si>
    <t>采购管理</t>
  </si>
  <si>
    <t>政府采购规范性</t>
  </si>
  <si>
    <t>资产管理</t>
  </si>
  <si>
    <t>资产管理规范性</t>
  </si>
  <si>
    <t>人员管理</t>
  </si>
  <si>
    <t>在职人员控制率</t>
  </si>
  <si>
    <t>合规</t>
  </si>
  <si>
    <t>重点工作管理</t>
  </si>
  <si>
    <t>重点工作管理制度健全性</t>
  </si>
  <si>
    <t>履职效果</t>
  </si>
  <si>
    <t>部门履职目标</t>
  </si>
  <si>
    <t>养护道路里程（普通干线）</t>
  </si>
  <si>
    <t>383.502公里</t>
  </si>
  <si>
    <t>养护道路里程（高速公路）</t>
  </si>
  <si>
    <t>140.131公里</t>
  </si>
  <si>
    <t>公路养护完成及时性</t>
  </si>
  <si>
    <t>及时</t>
  </si>
  <si>
    <t>项目成本控制</t>
  </si>
  <si>
    <t>预算指标范围内</t>
  </si>
  <si>
    <t>部门效果目标</t>
  </si>
  <si>
    <t>公路养护实施效果</t>
  </si>
  <si>
    <t>良好</t>
  </si>
  <si>
    <t>交通出行条件</t>
  </si>
  <si>
    <t xml:space="preserve"> </t>
  </si>
  <si>
    <t>改善路域环境</t>
  </si>
  <si>
    <t>社会影响</t>
  </si>
  <si>
    <t>单位获奖情况</t>
  </si>
  <si>
    <t>市级以上</t>
  </si>
  <si>
    <t>违法违纪情况</t>
  </si>
  <si>
    <t>无</t>
  </si>
  <si>
    <t>能力建设</t>
  </si>
  <si>
    <t>长效管理</t>
  </si>
  <si>
    <t>中期规划建设完备程度</t>
  </si>
  <si>
    <t>完备</t>
  </si>
  <si>
    <t>组织建设</t>
  </si>
  <si>
    <t>党建工作开展规律性</t>
  </si>
  <si>
    <t>信息化建设情况</t>
  </si>
  <si>
    <t>信息化管理覆盖率</t>
  </si>
  <si>
    <t>内控信息化建设未实现互联互通</t>
  </si>
  <si>
    <t>人力资源建设</t>
  </si>
  <si>
    <t>人员培训机制完备性</t>
  </si>
  <si>
    <t>档案管理</t>
  </si>
  <si>
    <t>档案管理完备性</t>
  </si>
  <si>
    <t>服务对象满意度</t>
  </si>
  <si>
    <t>服务对象1的满意度</t>
  </si>
  <si>
    <t>职工满意度</t>
  </si>
  <si>
    <t>&gt;=80%</t>
  </si>
  <si>
    <t>服务对象2的满意度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</si>
  <si>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</si>
  <si>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</si>
  <si>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</si>
  <si>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</si>
  <si>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2023年度省级部门预算支出项目绩效自评结果汇总表</t>
  </si>
  <si>
    <t>单位：甘肃省嘉峪关公路事业发展中心高速公路养护所</t>
  </si>
  <si>
    <t>序号</t>
  </si>
  <si>
    <t>项目名称</t>
  </si>
  <si>
    <t>主管部门</t>
  </si>
  <si>
    <t>项目资金（万元）</t>
  </si>
  <si>
    <t>自评得分</t>
  </si>
  <si>
    <t>备注</t>
  </si>
  <si>
    <t>全年执行数（B）</t>
  </si>
  <si>
    <t>执行率
（B/A）</t>
  </si>
  <si>
    <t>当年财政拨款</t>
  </si>
  <si>
    <t>上年结转资金</t>
  </si>
  <si>
    <t>其他资金</t>
  </si>
  <si>
    <t>成品油税费改革资金用于养护工程项目</t>
  </si>
  <si>
    <r>
      <rPr>
        <sz val="12"/>
        <rFont val="宋体"/>
        <charset val="134"/>
      </rPr>
      <t>甘肃省交通运输厅</t>
    </r>
  </si>
  <si>
    <t>成品油税费改革资金用于养护工程项目（日常养护维修）</t>
  </si>
  <si>
    <t>成品油税费改革资金用于业务费</t>
  </si>
  <si>
    <t>非税收入</t>
  </si>
  <si>
    <t>路产赔补费</t>
  </si>
  <si>
    <t>政府收费公路养护、修缮及其他支出经费</t>
  </si>
  <si>
    <t>政府还贷二级公路取消收费后补助资金</t>
  </si>
  <si>
    <t>中央车辆购置税收入补助地方资金</t>
  </si>
  <si>
    <t>2023年度部门预算项目支出绩效自评表</t>
  </si>
  <si>
    <t>项目名称：</t>
  </si>
  <si>
    <t>主管部门：</t>
  </si>
  <si>
    <t>实施单位：</t>
  </si>
  <si>
    <t>年初预算数
（万元）</t>
  </si>
  <si>
    <t>全年预算数（万元）</t>
  </si>
  <si>
    <t>全年执行数（万元）</t>
  </si>
  <si>
    <t>执行率（%）</t>
  </si>
  <si>
    <t>年度资金总额</t>
  </si>
  <si>
    <t>100.00</t>
  </si>
  <si>
    <t>10</t>
  </si>
  <si>
    <t>其中：财政拨款</t>
  </si>
  <si>
    <t>-</t>
  </si>
  <si>
    <t>10.00</t>
  </si>
  <si>
    <t/>
  </si>
  <si>
    <t>0.00</t>
  </si>
  <si>
    <t>年度总体目标</t>
  </si>
  <si>
    <t>实际完成情况</t>
  </si>
  <si>
    <t>完成国省干线G312线4处标志标牌、1处桥头搭接、72米路肩加宽的养护任务。保持路面整洁平整，行车舒适；标志标线齐全规范，沿线设施完善，绿化美观。使管养公路达到“畅、安、舒、美”的交通环境。</t>
  </si>
  <si>
    <t>2023年，下达G312线养护任务量为4处标志标牌、1处桥头搭接、72米路肩加宽。共计下达养护经费4.144万元，截止2023年已圆满完成养护任务并验收合格，完成G312线国省干线公路小修保养部分工作，养护质量合格，安全、文明、环保施工符合要求，小修保养及工程计量资料合适齐全，资金及时支付且执行率100%，标志标线齐全规范，沿线设施完善，绿化美观，使管养公路达到“畅、安、舒、美”的交通环境。</t>
  </si>
  <si>
    <t>分值（权重）</t>
  </si>
  <si>
    <t>指标得分</t>
  </si>
  <si>
    <t>成本指标</t>
  </si>
  <si>
    <t>经济成本指标</t>
  </si>
  <si>
    <t>是否存在超预算情况</t>
  </si>
  <si>
    <t>100%</t>
  </si>
  <si>
    <t>6.68</t>
  </si>
  <si>
    <t>社会成本指标</t>
  </si>
  <si>
    <t>交通行业形象提升</t>
  </si>
  <si>
    <t>提升</t>
  </si>
  <si>
    <t>6.66</t>
  </si>
  <si>
    <t>生态环境成本指标</t>
  </si>
  <si>
    <t>厉行节约要求落实率</t>
  </si>
  <si>
    <t>=100%</t>
  </si>
  <si>
    <t>产出指标</t>
  </si>
  <si>
    <t>数量指标</t>
  </si>
  <si>
    <t>投入资产入账率</t>
  </si>
  <si>
    <t>4.44</t>
  </si>
  <si>
    <t>支持普通国省道公路养护里程</t>
  </si>
  <si>
    <t>=383.50公里</t>
  </si>
  <si>
    <t>383.5公里</t>
  </si>
  <si>
    <t>4.48</t>
  </si>
  <si>
    <t>质量指标</t>
  </si>
  <si>
    <t>工作达标率</t>
  </si>
  <si>
    <t>因工程施工进行作业区封闭，导致临时性道路拥堵</t>
  </si>
  <si>
    <t>经费支出合规性</t>
  </si>
  <si>
    <t>平均MQI</t>
  </si>
  <si>
    <t>&gt;=82</t>
  </si>
  <si>
    <t>82</t>
  </si>
  <si>
    <t>平均PQI</t>
  </si>
  <si>
    <t>&gt;=80</t>
  </si>
  <si>
    <t>80</t>
  </si>
  <si>
    <t>普通国省干线公路优良路率</t>
  </si>
  <si>
    <t>&gt;=75%</t>
  </si>
  <si>
    <t>75%</t>
  </si>
  <si>
    <t>时效指标</t>
  </si>
  <si>
    <t>工作及时性</t>
  </si>
  <si>
    <t>经费支出时效性</t>
  </si>
  <si>
    <t>效益指标</t>
  </si>
  <si>
    <t>经济效益指标</t>
  </si>
  <si>
    <t>对保障各项业务工作正常开展，促进公共服务效率</t>
  </si>
  <si>
    <t>明显</t>
  </si>
  <si>
    <t>社会效益指标</t>
  </si>
  <si>
    <t>行业整体精神文明建设水平提升</t>
  </si>
  <si>
    <t>生态效益指标</t>
  </si>
  <si>
    <t>办公环境改善程度</t>
  </si>
  <si>
    <t>显著</t>
  </si>
  <si>
    <t>满意度指标</t>
  </si>
  <si>
    <t>服务对象满意度指标</t>
  </si>
  <si>
    <t>人民群众满意度</t>
  </si>
  <si>
    <t>80%</t>
  </si>
  <si>
    <t>总分</t>
  </si>
  <si>
    <t>100</t>
  </si>
  <si>
    <t>优秀</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</si>
  <si>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</si>
  <si>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</si>
  <si>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</si>
  <si>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成本指标20分、产出指标40分、效益指标20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</si>
  <si>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</si>
  <si>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成品油税费改革资金用于养护维修项目(日常养护维修)</t>
  </si>
  <si>
    <t>2023年度，保障公路养护人员日养护工作正常有序开展，保障员工合法权益，确保职工工资按月及时发放到位，各项津补贴福利按规定的期限和标准落实到位，各项社保按期核定、缴纳；年度预算执行率100%。</t>
  </si>
  <si>
    <t>2023年燃油税养护人员总体绩效目标完成较好，人员工资及时足额发放，“五险一金”正常缴纳，在相关政策规定允许且有预算支持的情况下，保障了职工福利待遇；职工的办公、生产、生活正常开展和进行；进一步压缩行政管理开支和各种非生产性开支，保证“三公”经费持续下降。按月合理支出，提高了预算执行效率，切实提高了资金使用的安全性、规范性和有效性，各项工作有序开展，执行率100%。</t>
  </si>
  <si>
    <t>普通干线公路日常养护人员供养数量</t>
  </si>
  <si>
    <t>‘=17人</t>
  </si>
  <si>
    <t>8</t>
  </si>
  <si>
    <t>5</t>
  </si>
  <si>
    <t>做好高速公路交安设施的维修更换，及时进行报检计量，做好G30连霍高速公路波形梁护栏等交安设施材料的采购，严格按照政府采购程序和材料采购管理办法，依法依规进行养护材料采购，做好养护材料的检测、验收及出入库管理等工作，消除行车隐患，为群众出行提供安全的出行环境。做好2023年嘉峪关立交桥应急养护工程，及时消除安全隐患，恢复桥梁正常运营功能。</t>
  </si>
  <si>
    <t>2023年全年下达交安设施维修工程资金254.99万元，嘉峪关立交桥应急养护工程100万元，截止年底已完成全年交安设施维修下达计划量，建立工程质量保证体系，加强施工现场管理，规范建立程序，严格落实保障农民工工资支付各项制度，顺利完成嘉峪关立交桥应急养护工程项目，及时消除安全隐患，恢复桥梁正常运营功能。</t>
  </si>
  <si>
    <t>否</t>
  </si>
  <si>
    <t>护栏板更换达标比率</t>
  </si>
  <si>
    <t>&gt;=95%</t>
  </si>
  <si>
    <t>护栏板质量抽检覆盖率</t>
  </si>
  <si>
    <t>计量报检完成率</t>
  </si>
  <si>
    <t>政府采购执行率</t>
  </si>
  <si>
    <t>专项督导工作完成率</t>
  </si>
  <si>
    <t>交安设施完善程度</t>
  </si>
  <si>
    <t>9.998</t>
  </si>
  <si>
    <t>2023年度，我单位计划开展以下工作：高速公路小修保养养护里程140.13公里。质量合格，安全、文明、环保施工符合要求，加大巡查力度，及时清运垃圾，路面及路域环境整洁，应急突发事件处治及时，及时开展冬季防滑保畅工作，资料合适齐全，资金及时支付。优良路率和优等路率均达到规定，确保当年高速公路基本的日常运营和维护维修，保证高速公路健康发展。</t>
  </si>
  <si>
    <t>总体绩效目标已基本完成，高速公路养护治理能力逐步提升，沿线设施运行良好，完成高速公路小修保养、日常养护工作任务，高速公路畅通、安全，为大众提高便捷出行环境。</t>
  </si>
  <si>
    <t>设备购置合格率</t>
  </si>
  <si>
    <t>2.85</t>
  </si>
  <si>
    <t>2.95</t>
  </si>
  <si>
    <t>完成养护大中修项目（项）</t>
  </si>
  <si>
    <t>2项</t>
  </si>
  <si>
    <t>招投标工作完成率</t>
  </si>
  <si>
    <t>支持高速公路养护里程（公里）</t>
  </si>
  <si>
    <t>=140.13公里</t>
  </si>
  <si>
    <t>140.13公里</t>
  </si>
  <si>
    <t>专用设备购置率</t>
  </si>
  <si>
    <t>专用设备购置数量</t>
  </si>
  <si>
    <t>=6辆/套</t>
  </si>
  <si>
    <t>6辆/套</t>
  </si>
  <si>
    <t>工程质量合格率</t>
  </si>
  <si>
    <t>&gt;=93</t>
  </si>
  <si>
    <t>93</t>
  </si>
  <si>
    <t>&gt;=91</t>
  </si>
  <si>
    <t>91</t>
  </si>
  <si>
    <t>99.98%</t>
  </si>
  <si>
    <t>对经济增长的影响或提升程度</t>
  </si>
  <si>
    <t>较高</t>
  </si>
  <si>
    <t>高速公路服务水平</t>
  </si>
  <si>
    <t>高速公路路网畅通</t>
  </si>
  <si>
    <t>畅通</t>
  </si>
  <si>
    <t>环境保护情况</t>
  </si>
  <si>
    <t>有效</t>
  </si>
  <si>
    <t>出行满意度</t>
  </si>
  <si>
    <t>中央车辆购置税收入补助地方资金用于重点公路建设资金</t>
  </si>
  <si>
    <t>2023年度，完成G312线交安设施精细化提升工程项目任务，公路基础设施良好技术状况，工程质量合格，安全、文明、环保施工符合要求，资料核实齐全，资金及时支付。</t>
  </si>
  <si>
    <t>2023年，下达车辆购置税资金71万元，完成了G312线精细化提升工程任务，工程全部完成并已交工，工程质量合格，安全、文明、环保等施工环节均符合要求，资金及时支付、执行率100%，项目资料收集齐全，群众满意度达到既定目标，为公路畅、安、舒、美提供了良好基础保障。</t>
  </si>
  <si>
    <t>项目质量提升情况</t>
  </si>
  <si>
    <t>公路安全能力提升工程</t>
  </si>
  <si>
    <t>1项</t>
  </si>
  <si>
    <t>危旧桥（危隧）改造</t>
  </si>
  <si>
    <t>5座</t>
  </si>
  <si>
    <t>6.7</t>
  </si>
  <si>
    <t>建设工程完工及时率</t>
  </si>
  <si>
    <t>项目建设投资完成率</t>
  </si>
  <si>
    <t>项目无有责投诉</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</si>
</sst>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00000_ "/>
    <numFmt numFmtId="179" formatCode="0.000000_ "/>
    <numFmt numFmtId="180" formatCode="0.0000_ "/>
    <numFmt numFmtId="181" formatCode="0.00000_ "/>
    <numFmt numFmtId="182" formatCode="0.0_ "/>
    <numFmt numFmtId="183" formatCode="0.00_);[Red]\(0.00\)"/>
    <numFmt numFmtId="184" formatCode="#,##0.0000000000_ "/>
  </numFmts>
  <fonts count="49">
    <font>
      <sz val="11"/>
      <color theme="1"/>
      <name val="宋体"/>
      <charset val="134"/>
      <scheme val="minor"/>
    </font>
    <font>
      <sz val="20"/>
      <color theme="1"/>
      <name val="宋体"/>
      <charset val="134"/>
      <scheme val="minor"/>
    </font>
    <font>
      <b/>
      <sz val="20"/>
      <color theme="1"/>
      <name val="宋体"/>
      <charset val="134"/>
      <scheme val="minor"/>
    </font>
    <font>
      <sz val="10"/>
      <color theme="1"/>
      <name val="宋体"/>
      <charset val="134"/>
      <scheme val="minor"/>
    </font>
    <font>
      <b/>
      <sz val="10"/>
      <color theme="1"/>
      <name val="宋体"/>
      <charset val="134"/>
      <scheme val="minor"/>
    </font>
    <font>
      <b/>
      <sz val="10"/>
      <color indexed="63"/>
      <name val="宋体"/>
      <charset val="134"/>
    </font>
    <font>
      <sz val="10"/>
      <color indexed="63"/>
      <name val="宋体"/>
      <charset val="134"/>
    </font>
    <font>
      <b/>
      <sz val="9"/>
      <color rgb="FF000000"/>
      <name val="宋体"/>
      <charset val="134"/>
      <scheme val="minor"/>
    </font>
    <font>
      <sz val="9"/>
      <color theme="1"/>
      <name val="宋体"/>
      <charset val="134"/>
      <scheme val="minor"/>
    </font>
    <font>
      <sz val="9"/>
      <color rgb="FF000000"/>
      <name val="宋体"/>
      <charset val="134"/>
      <scheme val="minor"/>
    </font>
    <font>
      <sz val="11"/>
      <color theme="1"/>
      <name val="黑体"/>
      <charset val="134"/>
    </font>
    <font>
      <b/>
      <sz val="11"/>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0.5"/>
      <color indexed="8"/>
      <name val="SimSun"/>
      <charset val="134"/>
    </font>
    <font>
      <sz val="10.5"/>
      <name val="宋体"/>
      <charset val="134"/>
    </font>
    <font>
      <sz val="12"/>
      <color theme="1"/>
      <name val="宋体"/>
      <charset val="134"/>
      <scheme val="minor"/>
    </font>
    <font>
      <b/>
      <sz val="11"/>
      <color rgb="FFFF0000"/>
      <name val="宋体"/>
      <charset val="134"/>
      <scheme val="minor"/>
    </font>
    <font>
      <sz val="12"/>
      <color theme="1"/>
      <name val="黑体"/>
      <charset val="134"/>
    </font>
    <font>
      <sz val="16"/>
      <color theme="1"/>
      <name val="黑体"/>
      <charset val="134"/>
    </font>
    <font>
      <b/>
      <sz val="36"/>
      <color theme="1"/>
      <name val="宋体"/>
      <charset val="134"/>
      <scheme val="minor"/>
    </font>
    <font>
      <sz val="28"/>
      <color theme="1"/>
      <name val="宋体"/>
      <charset val="134"/>
      <scheme val="minor"/>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scheme val="minor"/>
    </font>
    <font>
      <sz val="10"/>
      <name val="Arial"/>
      <charset val="134"/>
    </font>
    <font>
      <sz val="10.5"/>
      <color indexed="8"/>
      <name val="宋体"/>
      <charset val="134"/>
    </font>
    <font>
      <b/>
      <sz val="28"/>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3" borderId="2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6" applyNumberFormat="0" applyFill="0" applyAlignment="0" applyProtection="0">
      <alignment vertical="center"/>
    </xf>
    <xf numFmtId="0" fontId="32" fillId="0" borderId="26" applyNumberFormat="0" applyFill="0" applyAlignment="0" applyProtection="0">
      <alignment vertical="center"/>
    </xf>
    <xf numFmtId="0" fontId="33" fillId="0" borderId="27" applyNumberFormat="0" applyFill="0" applyAlignment="0" applyProtection="0">
      <alignment vertical="center"/>
    </xf>
    <xf numFmtId="0" fontId="33" fillId="0" borderId="0" applyNumberFormat="0" applyFill="0" applyBorder="0" applyAlignment="0" applyProtection="0">
      <alignment vertical="center"/>
    </xf>
    <xf numFmtId="0" fontId="34" fillId="4" borderId="28" applyNumberFormat="0" applyAlignment="0" applyProtection="0">
      <alignment vertical="center"/>
    </xf>
    <xf numFmtId="0" fontId="35" fillId="5" borderId="29" applyNumberFormat="0" applyAlignment="0" applyProtection="0">
      <alignment vertical="center"/>
    </xf>
    <xf numFmtId="0" fontId="36" fillId="5" borderId="28" applyNumberFormat="0" applyAlignment="0" applyProtection="0">
      <alignment vertical="center"/>
    </xf>
    <xf numFmtId="0" fontId="37" fillId="6" borderId="30" applyNumberFormat="0" applyAlignment="0" applyProtection="0">
      <alignment vertical="center"/>
    </xf>
    <xf numFmtId="0" fontId="38" fillId="0" borderId="31" applyNumberFormat="0" applyFill="0" applyAlignment="0" applyProtection="0">
      <alignment vertical="center"/>
    </xf>
    <xf numFmtId="0" fontId="39" fillId="0" borderId="32"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xf numFmtId="0" fontId="45" fillId="0" borderId="0">
      <alignment vertical="center"/>
    </xf>
    <xf numFmtId="0" fontId="45" fillId="0" borderId="0">
      <alignment vertical="center"/>
    </xf>
    <xf numFmtId="0" fontId="19" fillId="0" borderId="0">
      <alignment vertical="center"/>
    </xf>
    <xf numFmtId="0" fontId="0" fillId="0" borderId="0">
      <alignment vertical="center"/>
    </xf>
    <xf numFmtId="0" fontId="0" fillId="0" borderId="0">
      <alignment vertical="center"/>
    </xf>
    <xf numFmtId="0" fontId="46" fillId="0" borderId="0" applyNumberFormat="0" applyFont="0" applyFill="0" applyBorder="0" applyAlignment="0" applyProtection="0"/>
    <xf numFmtId="0" fontId="0" fillId="0" borderId="0">
      <alignment vertical="center"/>
    </xf>
    <xf numFmtId="0" fontId="19" fillId="0" borderId="0">
      <alignment vertical="center"/>
    </xf>
    <xf numFmtId="0" fontId="19" fillId="0" borderId="0">
      <alignment vertical="center"/>
    </xf>
    <xf numFmtId="0" fontId="19" fillId="0" borderId="0">
      <alignment vertical="center"/>
    </xf>
    <xf numFmtId="0" fontId="13" fillId="0" borderId="0"/>
  </cellStyleXfs>
  <cellXfs count="152">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7"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Border="1" applyAlignment="1">
      <alignment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8" fillId="0" borderId="0" xfId="0" applyFont="1" applyAlignment="1">
      <alignment horizontal="left" vertical="center" wrapText="1"/>
    </xf>
    <xf numFmtId="0" fontId="0" fillId="0" borderId="0" xfId="0" applyBorder="1">
      <alignment vertical="center"/>
    </xf>
    <xf numFmtId="0" fontId="5" fillId="2" borderId="1" xfId="0" applyFont="1" applyFill="1" applyBorder="1" applyAlignment="1">
      <alignment vertical="center" wrapText="1"/>
    </xf>
    <xf numFmtId="0" fontId="9"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176" fontId="5"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10" fontId="6" fillId="2"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3" fillId="0" borderId="1" xfId="0" applyNumberFormat="1" applyFont="1" applyBorder="1" applyAlignment="1">
      <alignment horizontal="center" vertical="center"/>
    </xf>
    <xf numFmtId="176" fontId="6" fillId="2" borderId="1" xfId="0" applyNumberFormat="1" applyFont="1" applyFill="1" applyBorder="1" applyAlignment="1">
      <alignment horizontal="center" vertical="center" wrapText="1"/>
    </xf>
    <xf numFmtId="0" fontId="10" fillId="0" borderId="0" xfId="0" applyFont="1" applyAlignment="1">
      <alignment horizontal="center" vertical="center"/>
    </xf>
    <xf numFmtId="0" fontId="0" fillId="0" borderId="0" xfId="0" applyAlignment="1">
      <alignment horizontal="center" vertical="center"/>
    </xf>
    <xf numFmtId="178" fontId="0" fillId="0" borderId="0" xfId="0" applyNumberFormat="1">
      <alignment vertical="center"/>
    </xf>
    <xf numFmtId="179" fontId="0" fillId="0" borderId="0" xfId="0" applyNumberFormat="1">
      <alignment vertical="center"/>
    </xf>
    <xf numFmtId="0" fontId="0" fillId="0" borderId="0" xfId="0" applyFill="1">
      <alignment vertical="center"/>
    </xf>
    <xf numFmtId="178" fontId="2" fillId="0" borderId="0" xfId="0" applyNumberFormat="1" applyFont="1" applyAlignment="1">
      <alignment horizontal="center" vertical="center"/>
    </xf>
    <xf numFmtId="179" fontId="2" fillId="0" borderId="0" xfId="0" applyNumberFormat="1" applyFont="1" applyAlignment="1">
      <alignment horizontal="center" vertical="center"/>
    </xf>
    <xf numFmtId="0" fontId="0" fillId="0" borderId="0" xfId="0" applyFont="1" applyAlignment="1">
      <alignment horizontal="left" vertical="center"/>
    </xf>
    <xf numFmtId="0" fontId="11" fillId="0" borderId="4"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178" fontId="11" fillId="0" borderId="1" xfId="0" applyNumberFormat="1" applyFont="1" applyBorder="1" applyAlignment="1">
      <alignment horizontal="center" vertical="center" wrapText="1"/>
    </xf>
    <xf numFmtId="179" fontId="11" fillId="0" borderId="1" xfId="0" applyNumberFormat="1" applyFont="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0" fillId="0" borderId="1" xfId="0" applyBorder="1" applyAlignment="1">
      <alignment horizontal="center" vertical="center"/>
    </xf>
    <xf numFmtId="0" fontId="0" fillId="0" borderId="6" xfId="0" applyFont="1" applyBorder="1" applyAlignment="1">
      <alignment horizontal="center" vertical="center"/>
    </xf>
    <xf numFmtId="0" fontId="0" fillId="0" borderId="6" xfId="0" applyBorder="1" applyAlignment="1">
      <alignment horizontal="center" vertical="center"/>
    </xf>
    <xf numFmtId="180" fontId="0" fillId="0" borderId="1" xfId="0" applyNumberFormat="1" applyBorder="1">
      <alignment vertical="center"/>
    </xf>
    <xf numFmtId="180" fontId="12" fillId="0" borderId="1" xfId="0" applyNumberFormat="1" applyFont="1" applyBorder="1" applyAlignment="1">
      <alignment vertical="center" wrapText="1"/>
    </xf>
    <xf numFmtId="176" fontId="12" fillId="0" borderId="1" xfId="0" applyNumberFormat="1" applyFont="1" applyBorder="1" applyAlignment="1">
      <alignment vertical="center" wrapText="1"/>
    </xf>
    <xf numFmtId="179" fontId="12" fillId="0" borderId="1" xfId="0" applyNumberFormat="1" applyFont="1" applyBorder="1" applyAlignment="1">
      <alignment vertical="center" wrapText="1"/>
    </xf>
    <xf numFmtId="179" fontId="0" fillId="0" borderId="1" xfId="0" applyNumberFormat="1" applyBorder="1">
      <alignment vertical="center"/>
    </xf>
    <xf numFmtId="176" fontId="0" fillId="0" borderId="1" xfId="0" applyNumberFormat="1" applyBorder="1">
      <alignment vertical="center"/>
    </xf>
    <xf numFmtId="177" fontId="0" fillId="0" borderId="1" xfId="0" applyNumberFormat="1" applyBorder="1">
      <alignment vertical="center"/>
    </xf>
    <xf numFmtId="0" fontId="0" fillId="0" borderId="1" xfId="0" applyFont="1" applyBorder="1" applyAlignment="1">
      <alignment horizontal="center" vertical="center"/>
    </xf>
    <xf numFmtId="181" fontId="0" fillId="0" borderId="1" xfId="0" applyNumberFormat="1" applyBorder="1">
      <alignment vertical="center"/>
    </xf>
    <xf numFmtId="182" fontId="0" fillId="0" borderId="1" xfId="0" applyNumberFormat="1" applyBorder="1">
      <alignment vertical="center"/>
    </xf>
    <xf numFmtId="0" fontId="0" fillId="0" borderId="1" xfId="0" applyBorder="1">
      <alignment vertical="center"/>
    </xf>
    <xf numFmtId="0" fontId="2" fillId="0" borderId="0" xfId="0" applyFont="1" applyFill="1" applyAlignment="1">
      <alignment horizontal="center" vertical="center"/>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176" fontId="0" fillId="0" borderId="1" xfId="0" applyNumberFormat="1" applyFill="1" applyBorder="1" applyAlignment="1">
      <alignment horizontal="right" vertical="center"/>
    </xf>
    <xf numFmtId="0" fontId="0" fillId="0" borderId="0" xfId="0" applyFont="1" applyFill="1" applyBorder="1" applyAlignment="1"/>
    <xf numFmtId="0" fontId="0" fillId="0" borderId="0" xfId="0" applyFont="1" applyFill="1" applyAlignment="1"/>
    <xf numFmtId="0" fontId="13" fillId="0" borderId="0" xfId="0" applyFont="1" applyFill="1" applyBorder="1" applyAlignment="1">
      <alignment vertical="center"/>
    </xf>
    <xf numFmtId="0" fontId="14" fillId="0" borderId="7"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5" xfId="0" applyFont="1" applyFill="1" applyBorder="1" applyAlignment="1">
      <alignment horizontal="center" vertical="center" wrapText="1"/>
    </xf>
    <xf numFmtId="0" fontId="16" fillId="0" borderId="1" xfId="0" applyFont="1" applyFill="1" applyBorder="1" applyAlignment="1">
      <alignment vertical="center" wrapText="1"/>
    </xf>
    <xf numFmtId="0" fontId="15" fillId="0" borderId="1" xfId="0" applyFont="1" applyFill="1" applyBorder="1" applyAlignment="1">
      <alignment horizontal="right" vertical="center" wrapText="1"/>
    </xf>
    <xf numFmtId="176" fontId="16" fillId="0" borderId="2" xfId="0" applyNumberFormat="1" applyFont="1" applyFill="1" applyBorder="1" applyAlignment="1">
      <alignment horizontal="right" vertical="center" wrapText="1"/>
    </xf>
    <xf numFmtId="176" fontId="16" fillId="0" borderId="3" xfId="0" applyNumberFormat="1" applyFont="1" applyFill="1" applyBorder="1" applyAlignment="1">
      <alignment horizontal="right"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left" vertical="center" wrapText="1"/>
    </xf>
    <xf numFmtId="0" fontId="16" fillId="0" borderId="4" xfId="0" applyFont="1" applyFill="1" applyBorder="1" applyAlignment="1">
      <alignment horizontal="right" vertical="center" wrapText="1"/>
    </xf>
    <xf numFmtId="0" fontId="15" fillId="0" borderId="6" xfId="0" applyFont="1" applyFill="1" applyBorder="1" applyAlignment="1">
      <alignment horizontal="center" vertical="center" wrapText="1"/>
    </xf>
    <xf numFmtId="0" fontId="17" fillId="0" borderId="11" xfId="56" applyNumberFormat="1" applyFont="1" applyBorder="1" applyAlignment="1">
      <alignment horizontal="left" vertical="center" wrapText="1"/>
    </xf>
    <xf numFmtId="0" fontId="16" fillId="0" borderId="11" xfId="56" applyNumberFormat="1" applyFont="1" applyBorder="1" applyAlignment="1">
      <alignment horizontal="left" vertical="center" wrapText="1"/>
    </xf>
    <xf numFmtId="0" fontId="17" fillId="0" borderId="12" xfId="56" applyNumberFormat="1" applyFont="1" applyBorder="1" applyAlignment="1">
      <alignment horizontal="left" vertical="center" wrapText="1"/>
    </xf>
    <xf numFmtId="0" fontId="16" fillId="0" borderId="12" xfId="56" applyNumberFormat="1" applyFont="1" applyBorder="1" applyAlignment="1">
      <alignment horizontal="left" vertical="center" wrapText="1"/>
    </xf>
    <xf numFmtId="0" fontId="16" fillId="0" borderId="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2" xfId="0" applyFont="1" applyFill="1" applyBorder="1" applyAlignment="1">
      <alignment horizontal="left" vertical="center" wrapText="1"/>
    </xf>
    <xf numFmtId="9" fontId="16" fillId="0" borderId="11" xfId="57" applyNumberFormat="1" applyFont="1" applyBorder="1" applyAlignment="1">
      <alignment horizontal="center" vertical="center" wrapText="1"/>
    </xf>
    <xf numFmtId="183" fontId="16" fillId="0" borderId="1" xfId="0" applyNumberFormat="1" applyFont="1" applyFill="1" applyBorder="1" applyAlignment="1">
      <alignment vertical="center" wrapText="1"/>
    </xf>
    <xf numFmtId="0" fontId="16" fillId="0" borderId="0" xfId="0" applyFont="1" applyFill="1" applyBorder="1" applyAlignment="1">
      <alignment horizontal="center" vertical="center" wrapText="1"/>
    </xf>
    <xf numFmtId="0" fontId="16" fillId="0" borderId="16" xfId="0" applyFont="1" applyFill="1" applyBorder="1" applyAlignment="1">
      <alignment horizontal="center" vertical="center" wrapText="1"/>
    </xf>
    <xf numFmtId="10" fontId="16" fillId="0" borderId="11" xfId="57" applyNumberFormat="1" applyFont="1" applyBorder="1" applyAlignment="1">
      <alignment horizontal="center" vertical="center" wrapText="1"/>
    </xf>
    <xf numFmtId="0" fontId="16" fillId="0" borderId="17"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9" xfId="0" applyFont="1" applyFill="1" applyBorder="1" applyAlignment="1">
      <alignment horizontal="center" vertical="center" wrapText="1"/>
    </xf>
    <xf numFmtId="0" fontId="16" fillId="0" borderId="20" xfId="0" applyFont="1" applyFill="1" applyBorder="1" applyAlignment="1">
      <alignment horizontal="center" vertical="center" wrapText="1"/>
    </xf>
    <xf numFmtId="0" fontId="16" fillId="0" borderId="21"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16" fillId="0" borderId="20" xfId="0" applyFont="1" applyFill="1" applyBorder="1" applyAlignment="1">
      <alignment horizontal="left" vertical="center" wrapText="1"/>
    </xf>
    <xf numFmtId="0" fontId="18" fillId="0" borderId="21" xfId="0" applyFont="1" applyFill="1" applyBorder="1" applyAlignment="1">
      <alignment horizontal="center" vertical="center" wrapText="1"/>
    </xf>
    <xf numFmtId="0" fontId="16" fillId="0" borderId="22" xfId="0" applyFont="1" applyFill="1" applyBorder="1" applyAlignment="1">
      <alignment horizontal="center" vertical="center" wrapText="1"/>
    </xf>
    <xf numFmtId="9" fontId="16" fillId="0" borderId="1" xfId="57" applyNumberFormat="1" applyFont="1" applyBorder="1" applyAlignment="1">
      <alignment horizontal="center" vertical="center" wrapText="1"/>
    </xf>
    <xf numFmtId="0" fontId="16" fillId="0" borderId="8" xfId="0" applyFont="1" applyFill="1" applyBorder="1" applyAlignment="1">
      <alignment horizontal="left" vertical="center" wrapText="1"/>
    </xf>
    <xf numFmtId="0" fontId="16" fillId="0" borderId="8" xfId="0"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4" xfId="0" applyFont="1" applyFill="1" applyBorder="1" applyAlignment="1">
      <alignment horizontal="left" vertical="center" wrapText="1"/>
    </xf>
    <xf numFmtId="9" fontId="16" fillId="0" borderId="23" xfId="57" applyNumberFormat="1" applyFont="1" applyBorder="1" applyAlignment="1">
      <alignment horizontal="center" vertical="center" wrapText="1"/>
    </xf>
    <xf numFmtId="9" fontId="16" fillId="0" borderId="4" xfId="0" applyNumberFormat="1" applyFont="1" applyFill="1" applyBorder="1" applyAlignment="1">
      <alignment horizontal="center" vertical="center" wrapText="1"/>
    </xf>
    <xf numFmtId="183" fontId="16" fillId="0" borderId="4" xfId="0" applyNumberFormat="1" applyFont="1" applyFill="1" applyBorder="1" applyAlignment="1">
      <alignment vertical="center" wrapText="1"/>
    </xf>
    <xf numFmtId="0" fontId="15" fillId="0" borderId="1" xfId="0" applyFont="1" applyFill="1" applyBorder="1" applyAlignment="1">
      <alignment vertical="center" wrapText="1"/>
    </xf>
    <xf numFmtId="0" fontId="16" fillId="0" borderId="10" xfId="0" applyFont="1" applyFill="1" applyBorder="1" applyAlignment="1">
      <alignment horizontal="left" vertical="center" wrapText="1"/>
    </xf>
    <xf numFmtId="0" fontId="16" fillId="0" borderId="7" xfId="0" applyFont="1" applyFill="1" applyBorder="1" applyAlignment="1">
      <alignment horizontal="left" vertical="center" wrapText="1"/>
    </xf>
    <xf numFmtId="0" fontId="16" fillId="0" borderId="0" xfId="0" applyFont="1" applyFill="1" applyAlignment="1">
      <alignment horizontal="left" vertical="center" wrapText="1"/>
    </xf>
    <xf numFmtId="0" fontId="16" fillId="0" borderId="3" xfId="0" applyFont="1" applyFill="1" applyBorder="1" applyAlignment="1">
      <alignment horizontal="center" vertical="center" wrapText="1"/>
    </xf>
    <xf numFmtId="0" fontId="15" fillId="0" borderId="3" xfId="0" applyFont="1" applyFill="1" applyBorder="1" applyAlignment="1">
      <alignment horizontal="center" vertical="center"/>
    </xf>
    <xf numFmtId="176" fontId="15" fillId="0" borderId="3" xfId="0" applyNumberFormat="1" applyFont="1" applyFill="1" applyBorder="1" applyAlignment="1">
      <alignment horizontal="center" vertical="center"/>
    </xf>
    <xf numFmtId="9" fontId="16" fillId="0" borderId="1" xfId="0" applyNumberFormat="1" applyFont="1" applyFill="1" applyBorder="1" applyAlignment="1">
      <alignment vertical="center" wrapText="1"/>
    </xf>
    <xf numFmtId="0" fontId="16" fillId="0" borderId="24" xfId="0" applyFont="1" applyFill="1" applyBorder="1" applyAlignment="1">
      <alignment horizontal="left" vertical="center" wrapText="1"/>
    </xf>
    <xf numFmtId="0" fontId="19" fillId="0" borderId="0" xfId="0" applyFont="1">
      <alignment vertical="center"/>
    </xf>
    <xf numFmtId="0" fontId="0" fillId="0" borderId="0" xfId="0" applyAlignment="1">
      <alignment horizontal="right" vertical="center"/>
    </xf>
    <xf numFmtId="0" fontId="2" fillId="0" borderId="0" xfId="0" applyFont="1" applyBorder="1" applyAlignment="1">
      <alignment horizontal="center" vertical="center"/>
    </xf>
    <xf numFmtId="0" fontId="20" fillId="0" borderId="0" xfId="0" applyFont="1" applyAlignment="1">
      <alignment horizontal="center" vertical="center"/>
    </xf>
    <xf numFmtId="0" fontId="19" fillId="0" borderId="0" xfId="0" applyFont="1" applyFill="1" applyAlignment="1">
      <alignment horizontal="right" vertical="center"/>
    </xf>
    <xf numFmtId="0" fontId="19" fillId="0" borderId="0" xfId="0" applyFont="1" applyFill="1" applyBorder="1" applyAlignment="1">
      <alignment horizontal="right" vertical="center"/>
    </xf>
    <xf numFmtId="0" fontId="21" fillId="0" borderId="0" xfId="0" applyFont="1" applyBorder="1">
      <alignment vertical="center"/>
    </xf>
    <xf numFmtId="0" fontId="19" fillId="0" borderId="0" xfId="0" applyFont="1" applyAlignment="1">
      <alignment horizontal="center" vertical="center"/>
    </xf>
    <xf numFmtId="0" fontId="19" fillId="0" borderId="0" xfId="0" applyFont="1" applyFill="1">
      <alignment vertical="center"/>
    </xf>
    <xf numFmtId="0" fontId="19" fillId="0" borderId="0" xfId="0" applyFont="1" applyFill="1" applyBorder="1">
      <alignment vertical="center"/>
    </xf>
    <xf numFmtId="0" fontId="0" fillId="0" borderId="0" xfId="0" applyFill="1" applyBorder="1" applyAlignment="1">
      <alignment horizontal="right" vertical="center"/>
    </xf>
    <xf numFmtId="0" fontId="19" fillId="0" borderId="0" xfId="0" applyFont="1" applyBorder="1" applyAlignment="1">
      <alignment horizontal="left" vertical="center"/>
    </xf>
    <xf numFmtId="0" fontId="19" fillId="0" borderId="0" xfId="0" applyFont="1" applyBorder="1">
      <alignment vertical="center"/>
    </xf>
    <xf numFmtId="184" fontId="19" fillId="0" borderId="0" xfId="0" applyNumberFormat="1" applyFont="1" applyAlignment="1">
      <alignment horizontal="right" vertical="center"/>
    </xf>
    <xf numFmtId="0" fontId="19" fillId="0" borderId="0" xfId="0" applyFont="1" applyAlignment="1">
      <alignment horizontal="right" vertical="center"/>
    </xf>
    <xf numFmtId="0" fontId="22" fillId="0" borderId="0" xfId="0" applyFont="1">
      <alignment vertical="center"/>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horizontal="left" vertical="center"/>
    </xf>
    <xf numFmtId="0" fontId="19" fillId="0" borderId="0" xfId="0" applyFont="1" applyAlignment="1">
      <alignment horizontal="center"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6 2" xfId="50"/>
    <cellStyle name="常规 8" xfId="51"/>
    <cellStyle name="常规 3 2" xfId="52"/>
    <cellStyle name="常规 3 3" xfId="53"/>
    <cellStyle name="常规 2" xfId="54"/>
    <cellStyle name="常规 3" xfId="55"/>
    <cellStyle name="常规 4" xfId="56"/>
    <cellStyle name="常规 4 2" xfId="57"/>
    <cellStyle name="常规 5" xfId="58"/>
    <cellStyle name="常规 7"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zoomScale="55" zoomScaleNormal="55" workbookViewId="0">
      <selection activeCell="A14" sqref="A14"/>
    </sheetView>
  </sheetViews>
  <sheetFormatPr defaultColWidth="9" defaultRowHeight="14.4"/>
  <cols>
    <col min="1" max="1" width="181.37037037037" customWidth="1"/>
  </cols>
  <sheetData>
    <row r="1" ht="45" customHeight="1" spans="1:1">
      <c r="A1" s="146" t="s">
        <v>0</v>
      </c>
    </row>
    <row r="2" ht="149.25" customHeight="1" spans="1:11">
      <c r="A2" s="147" t="s">
        <v>1</v>
      </c>
      <c r="B2" s="2"/>
      <c r="C2" s="2"/>
      <c r="D2" s="2"/>
      <c r="E2" s="2"/>
      <c r="F2" s="2"/>
      <c r="G2" s="2"/>
      <c r="H2" s="2"/>
      <c r="I2" s="2"/>
      <c r="J2" s="2"/>
      <c r="K2" s="2"/>
    </row>
    <row r="3" ht="51" customHeight="1" spans="1:11">
      <c r="A3" s="148"/>
      <c r="B3" s="2"/>
      <c r="C3" s="2"/>
      <c r="D3" s="2"/>
      <c r="E3" s="2"/>
      <c r="F3" s="2"/>
      <c r="G3" s="2"/>
      <c r="H3" s="2"/>
      <c r="I3" s="2"/>
      <c r="J3" s="2"/>
      <c r="K3" s="2"/>
    </row>
    <row r="4" ht="51" customHeight="1" spans="1:11">
      <c r="A4" s="148"/>
      <c r="B4" s="2"/>
      <c r="C4" s="2"/>
      <c r="D4" s="2"/>
      <c r="E4" s="2"/>
      <c r="F4" s="2"/>
      <c r="G4" s="2"/>
      <c r="H4" s="2"/>
      <c r="I4" s="2"/>
      <c r="J4" s="2"/>
      <c r="K4" s="2"/>
    </row>
    <row r="5" ht="51" customHeight="1" spans="1:11">
      <c r="A5" s="149" t="s">
        <v>2</v>
      </c>
      <c r="B5" s="2"/>
      <c r="C5" s="2"/>
      <c r="D5" s="2"/>
      <c r="E5" s="2"/>
      <c r="F5" s="2"/>
      <c r="G5" s="2"/>
      <c r="H5" s="2"/>
      <c r="I5" s="2"/>
      <c r="J5" s="2"/>
      <c r="K5" s="2"/>
    </row>
    <row r="6" ht="51" customHeight="1" spans="1:11">
      <c r="A6" s="149" t="s">
        <v>3</v>
      </c>
      <c r="B6" s="2"/>
      <c r="C6" s="2"/>
      <c r="D6" s="2"/>
      <c r="E6" s="2"/>
      <c r="F6" s="2"/>
      <c r="G6" s="2"/>
      <c r="H6" s="2"/>
      <c r="I6" s="2"/>
      <c r="J6" s="2"/>
      <c r="K6" s="2"/>
    </row>
    <row r="7" ht="51" customHeight="1" spans="1:11">
      <c r="A7" s="150" t="s">
        <v>4</v>
      </c>
      <c r="B7" s="2"/>
      <c r="C7" s="2"/>
      <c r="D7" s="2"/>
      <c r="E7" s="2"/>
      <c r="F7" s="2"/>
      <c r="G7" s="2"/>
      <c r="H7" s="2"/>
      <c r="I7" s="2"/>
      <c r="J7" s="2"/>
      <c r="K7" s="2"/>
    </row>
    <row r="8" s="131" customFormat="1" ht="27" customHeight="1" spans="1:1">
      <c r="A8" s="151"/>
    </row>
    <row r="9" s="131" customFormat="1" ht="27" customHeight="1"/>
    <row r="10" s="131" customFormat="1" ht="27" customHeight="1"/>
  </sheetData>
  <pageMargins left="0.7" right="0.76" top="2.02" bottom="1.6" header="0.92" footer="1.06"/>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3" workbookViewId="0">
      <selection activeCell="A6" sqref="A6:A10"/>
    </sheetView>
  </sheetViews>
  <sheetFormatPr defaultColWidth="9" defaultRowHeight="14.4"/>
  <cols>
    <col min="1" max="1" width="77.5" customWidth="1"/>
    <col min="2" max="2" width="16.6296296296296" style="32" hidden="1" customWidth="1"/>
    <col min="3" max="3" width="18.6296296296296" style="132" hidden="1" customWidth="1"/>
    <col min="4" max="9" width="15.25" style="132" hidden="1" customWidth="1"/>
    <col min="10" max="20" width="9" hidden="1" customWidth="1"/>
  </cols>
  <sheetData>
    <row r="1" ht="36" customHeight="1" spans="1:9">
      <c r="A1" s="133" t="s">
        <v>5</v>
      </c>
      <c r="B1" s="134" t="s">
        <v>6</v>
      </c>
      <c r="C1" s="134"/>
      <c r="D1" s="134"/>
      <c r="E1" s="134"/>
      <c r="F1" s="134"/>
      <c r="G1" s="134"/>
      <c r="H1" s="134"/>
      <c r="I1" s="134"/>
    </row>
    <row r="2" ht="36" customHeight="1" spans="1:9">
      <c r="A2" s="19"/>
      <c r="C2" s="135" t="s">
        <v>7</v>
      </c>
      <c r="D2" s="135" t="s">
        <v>8</v>
      </c>
      <c r="E2" s="135" t="s">
        <v>9</v>
      </c>
      <c r="F2" s="136" t="s">
        <v>10</v>
      </c>
      <c r="G2" s="136" t="s">
        <v>11</v>
      </c>
      <c r="H2" s="136" t="s">
        <v>12</v>
      </c>
      <c r="I2" s="136" t="s">
        <v>13</v>
      </c>
    </row>
    <row r="3" s="131" customFormat="1" ht="36" customHeight="1" spans="1:13">
      <c r="A3" s="137" t="s">
        <v>14</v>
      </c>
      <c r="B3" s="138" t="s">
        <v>15</v>
      </c>
      <c r="C3" s="135">
        <v>1000.361423</v>
      </c>
      <c r="D3" s="135"/>
      <c r="E3" s="135"/>
      <c r="F3" s="136"/>
      <c r="G3" s="136"/>
      <c r="H3" s="136"/>
      <c r="I3" s="136">
        <f>SUM(C3:H3)</f>
        <v>1000.361423</v>
      </c>
      <c r="J3" s="143"/>
      <c r="K3" s="143"/>
      <c r="L3" s="143"/>
      <c r="M3" s="143"/>
    </row>
    <row r="4" s="131" customFormat="1" ht="36" customHeight="1" spans="1:13">
      <c r="A4" s="137" t="s">
        <v>16</v>
      </c>
      <c r="B4" s="138" t="s">
        <v>17</v>
      </c>
      <c r="C4" s="135">
        <v>3.18</v>
      </c>
      <c r="D4" s="135"/>
      <c r="E4" s="135">
        <v>4.5</v>
      </c>
      <c r="F4" s="136">
        <v>2</v>
      </c>
      <c r="G4" s="136">
        <f>395.8+58.43+3.47+2.5</f>
        <v>460.2</v>
      </c>
      <c r="H4" s="136">
        <v>1</v>
      </c>
      <c r="I4" s="136">
        <f>SUM(C4:H4)</f>
        <v>470.88</v>
      </c>
      <c r="J4" s="143"/>
      <c r="K4" s="143"/>
      <c r="L4" s="143"/>
      <c r="M4" s="143"/>
    </row>
    <row r="5" s="131" customFormat="1" ht="36" customHeight="1" spans="1:13">
      <c r="A5" s="137" t="s">
        <v>18</v>
      </c>
      <c r="B5" s="138" t="s">
        <v>19</v>
      </c>
      <c r="C5" s="139"/>
      <c r="D5" s="139"/>
      <c r="E5" s="139"/>
      <c r="F5" s="139"/>
      <c r="G5" s="139"/>
      <c r="H5" s="139"/>
      <c r="I5" s="139"/>
      <c r="J5" s="143"/>
      <c r="K5" s="143"/>
      <c r="L5" s="143"/>
      <c r="M5" s="143"/>
    </row>
    <row r="6" s="131" customFormat="1" ht="36" customHeight="1" spans="1:13">
      <c r="A6" s="140" t="s">
        <v>20</v>
      </c>
      <c r="B6" s="138"/>
      <c r="C6" s="135">
        <f>44.29+77.0768</f>
        <v>121.3668</v>
      </c>
      <c r="D6" s="135">
        <v>2.3347</v>
      </c>
      <c r="E6" s="135">
        <v>201.8862</v>
      </c>
      <c r="F6" s="136">
        <f>226.5425+24.9+32.81</f>
        <v>284.2525</v>
      </c>
      <c r="G6" s="141">
        <f>4.144+125.5</f>
        <v>129.644</v>
      </c>
      <c r="H6" s="136">
        <f>99.0458+35.1+72.95</f>
        <v>207.0958</v>
      </c>
      <c r="I6" s="136">
        <f>SUM(C6:H6)</f>
        <v>946.58</v>
      </c>
      <c r="J6" s="143"/>
      <c r="K6" s="143"/>
      <c r="L6" s="143"/>
      <c r="M6" s="143"/>
    </row>
    <row r="7" s="131" customFormat="1" ht="36" customHeight="1" spans="1:13">
      <c r="A7" s="140" t="s">
        <v>21</v>
      </c>
      <c r="B7" s="138"/>
      <c r="C7" s="135">
        <f>21.2+27.35</f>
        <v>48.55</v>
      </c>
      <c r="D7" s="135">
        <v>103.1481</v>
      </c>
      <c r="E7" s="135">
        <v>659.96912</v>
      </c>
      <c r="F7" s="136">
        <v>605.204836</v>
      </c>
      <c r="G7" s="141">
        <v>34.246644</v>
      </c>
      <c r="H7" s="136">
        <v>379.1813</v>
      </c>
      <c r="I7" s="136">
        <f>SUM(C7:H7)</f>
        <v>1830.3</v>
      </c>
      <c r="J7" s="143"/>
      <c r="K7" s="143"/>
      <c r="L7" s="143"/>
      <c r="M7" s="143"/>
    </row>
    <row r="8" s="131" customFormat="1" ht="36" customHeight="1" spans="1:13">
      <c r="A8" s="140" t="s">
        <v>22</v>
      </c>
      <c r="B8" s="138"/>
      <c r="C8" s="135"/>
      <c r="D8" s="135"/>
      <c r="E8" s="135"/>
      <c r="F8" s="136"/>
      <c r="G8" s="141"/>
      <c r="H8" s="136"/>
      <c r="I8" s="136"/>
      <c r="J8" s="143"/>
      <c r="K8" s="143"/>
      <c r="L8" s="143"/>
      <c r="M8" s="143"/>
    </row>
    <row r="9" s="131" customFormat="1" ht="36" customHeight="1" spans="1:13">
      <c r="A9" s="140" t="s">
        <v>23</v>
      </c>
      <c r="B9" s="138"/>
      <c r="C9" s="135">
        <v>568.197861</v>
      </c>
      <c r="D9" s="135">
        <v>17.7789</v>
      </c>
      <c r="E9" s="135">
        <v>124.7155</v>
      </c>
      <c r="F9" s="136">
        <v>51.1798</v>
      </c>
      <c r="G9" s="141">
        <v>1334.261539</v>
      </c>
      <c r="H9" s="136">
        <v>524.8264</v>
      </c>
      <c r="I9" s="136">
        <f>SUM(C9:H9)</f>
        <v>2620.96</v>
      </c>
      <c r="J9" s="143"/>
      <c r="K9" s="143"/>
      <c r="L9" s="143"/>
      <c r="M9" s="143"/>
    </row>
    <row r="10" s="131" customFormat="1" ht="36" customHeight="1" spans="1:13">
      <c r="A10" s="140" t="s">
        <v>24</v>
      </c>
      <c r="B10" s="138"/>
      <c r="C10" s="135">
        <v>621</v>
      </c>
      <c r="D10" s="135"/>
      <c r="E10" s="135"/>
      <c r="F10" s="136">
        <v>45</v>
      </c>
      <c r="G10" s="141">
        <v>71</v>
      </c>
      <c r="H10" s="136"/>
      <c r="I10" s="136">
        <f>SUM(C10:H10)</f>
        <v>737</v>
      </c>
      <c r="J10" s="143"/>
      <c r="K10" s="143"/>
      <c r="L10" s="143"/>
      <c r="M10" s="143"/>
    </row>
    <row r="11" s="131" customFormat="1" ht="36" customHeight="1" spans="1:13">
      <c r="A11" s="137" t="s">
        <v>25</v>
      </c>
      <c r="B11" s="138" t="s">
        <v>13</v>
      </c>
      <c r="C11" s="135">
        <f t="shared" ref="C11:I11" si="0">SUM(C6:C10)</f>
        <v>1359.114661</v>
      </c>
      <c r="D11" s="135">
        <f t="shared" si="0"/>
        <v>123.2617</v>
      </c>
      <c r="E11" s="135">
        <f t="shared" si="0"/>
        <v>986.57082</v>
      </c>
      <c r="F11" s="135">
        <f t="shared" si="0"/>
        <v>985.637136</v>
      </c>
      <c r="G11" s="135">
        <f t="shared" si="0"/>
        <v>1569.152183</v>
      </c>
      <c r="H11" s="135">
        <f t="shared" si="0"/>
        <v>1111.1035</v>
      </c>
      <c r="I11" s="136">
        <f>SUM(C11:H11)</f>
        <v>6134.84</v>
      </c>
      <c r="J11" s="143"/>
      <c r="K11" s="143"/>
      <c r="L11" s="143"/>
      <c r="M11" s="143"/>
    </row>
    <row r="12" s="131" customFormat="1" ht="30.75" customHeight="1" spans="1:13">
      <c r="A12" s="142" t="s">
        <v>26</v>
      </c>
      <c r="B12" s="138" t="s">
        <v>27</v>
      </c>
      <c r="C12" s="139">
        <f>C11+C3+C4</f>
        <v>2362.656084</v>
      </c>
      <c r="D12" s="139">
        <f>D11+D3+D4</f>
        <v>123.2617</v>
      </c>
      <c r="E12" s="139">
        <f t="shared" ref="D12:I12" si="1">E11+E3+E4</f>
        <v>991.07082</v>
      </c>
      <c r="F12" s="139">
        <f t="shared" si="1"/>
        <v>987.637136</v>
      </c>
      <c r="G12" s="139">
        <f t="shared" si="1"/>
        <v>2029.352183</v>
      </c>
      <c r="H12" s="139">
        <f t="shared" si="1"/>
        <v>1112.1035</v>
      </c>
      <c r="I12" s="139">
        <f t="shared" si="1"/>
        <v>7606.081423</v>
      </c>
      <c r="J12" s="143"/>
      <c r="K12" s="143"/>
      <c r="L12" s="143"/>
      <c r="M12" s="143"/>
    </row>
    <row r="13" s="131" customFormat="1" ht="30.75" customHeight="1" spans="1:9">
      <c r="A13" s="143"/>
      <c r="B13" s="138"/>
      <c r="C13" s="135">
        <v>-0.5578</v>
      </c>
      <c r="D13" s="135"/>
      <c r="E13" s="135"/>
      <c r="F13" s="135"/>
      <c r="G13" s="135"/>
      <c r="H13" s="135"/>
      <c r="I13" s="135"/>
    </row>
    <row r="14" s="131" customFormat="1" ht="30.75" customHeight="1" spans="1:9">
      <c r="A14" s="143"/>
      <c r="B14" s="138"/>
      <c r="C14" s="144">
        <f>SUM(C12:C13)</f>
        <v>2362.098284</v>
      </c>
      <c r="D14" s="145"/>
      <c r="E14" s="145"/>
      <c r="F14" s="145"/>
      <c r="G14" s="145"/>
      <c r="H14" s="145"/>
      <c r="I14" s="145"/>
    </row>
    <row r="15" spans="1:1">
      <c r="A15" s="19"/>
    </row>
    <row r="16" spans="1:1">
      <c r="A16" s="19"/>
    </row>
  </sheetData>
  <mergeCells count="1">
    <mergeCell ref="B1:I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6"/>
  <sheetViews>
    <sheetView zoomScale="70" zoomScaleNormal="70" workbookViewId="0">
      <selection activeCell="F6" sqref="F6:G6"/>
    </sheetView>
  </sheetViews>
  <sheetFormatPr defaultColWidth="11" defaultRowHeight="15.6"/>
  <cols>
    <col min="1" max="1" width="24.8148148148148" style="65" customWidth="1"/>
    <col min="2" max="2" width="22.0925925925926" style="65" customWidth="1"/>
    <col min="3" max="3" width="23.6296296296296" style="65" customWidth="1"/>
    <col min="4" max="4" width="24.3703703703704" style="65" customWidth="1"/>
    <col min="5" max="5" width="19.1851851851852" style="65" customWidth="1"/>
    <col min="6" max="6" width="14.1851851851852" style="65" customWidth="1"/>
    <col min="7" max="7" width="17.4907407407407" style="65" customWidth="1"/>
    <col min="8" max="8" width="11.9074074074074" style="65" customWidth="1"/>
    <col min="9" max="9" width="25.1851851851852" style="65" customWidth="1"/>
    <col min="10" max="16378" width="11" style="65"/>
    <col min="16379" max="16384" width="11" style="67"/>
  </cols>
  <sheetData>
    <row r="1" s="65" customFormat="1" ht="64.5" customHeight="1" spans="1:9">
      <c r="A1" s="68" t="s">
        <v>28</v>
      </c>
      <c r="B1" s="68"/>
      <c r="C1" s="68"/>
      <c r="D1" s="68"/>
      <c r="E1" s="68"/>
      <c r="F1" s="68"/>
      <c r="G1" s="68"/>
      <c r="H1" s="68"/>
      <c r="I1" s="68"/>
    </row>
    <row r="2" s="65" customFormat="1" ht="30" customHeight="1" spans="1:9">
      <c r="A2" s="69" t="s">
        <v>29</v>
      </c>
      <c r="B2" s="70" t="s">
        <v>30</v>
      </c>
      <c r="C2" s="71"/>
      <c r="D2" s="71"/>
      <c r="E2" s="71"/>
      <c r="F2" s="71"/>
      <c r="G2" s="71"/>
      <c r="H2" s="71"/>
      <c r="I2" s="126"/>
    </row>
    <row r="3" s="65" customFormat="1" ht="26.25" customHeight="1" spans="1:9">
      <c r="A3" s="72" t="s">
        <v>31</v>
      </c>
      <c r="B3" s="73"/>
      <c r="C3" s="73" t="s">
        <v>32</v>
      </c>
      <c r="D3" s="74" t="s">
        <v>33</v>
      </c>
      <c r="E3" s="75" t="s">
        <v>34</v>
      </c>
      <c r="F3" s="76" t="s">
        <v>35</v>
      </c>
      <c r="G3" s="77"/>
      <c r="H3" s="78" t="s">
        <v>36</v>
      </c>
      <c r="I3" s="127" t="s">
        <v>37</v>
      </c>
    </row>
    <row r="4" s="65" customFormat="1" ht="23.25" customHeight="1" spans="1:9">
      <c r="A4" s="79"/>
      <c r="B4" s="80" t="s">
        <v>38</v>
      </c>
      <c r="C4" s="81">
        <f>SUM(C5:C6)</f>
        <v>2280.16708</v>
      </c>
      <c r="D4" s="81">
        <f>SUM(D5:D6)</f>
        <v>2280.16708</v>
      </c>
      <c r="E4" s="81">
        <f>SUM(E5:E6)</f>
        <v>2280.16708</v>
      </c>
      <c r="F4" s="82">
        <f>E4/D4%</f>
        <v>100</v>
      </c>
      <c r="G4" s="83"/>
      <c r="H4" s="84">
        <v>10</v>
      </c>
      <c r="I4" s="128">
        <f>F4*H4*0.01</f>
        <v>10</v>
      </c>
    </row>
    <row r="5" s="65" customFormat="1" ht="23.25" customHeight="1" spans="1:9">
      <c r="A5" s="79"/>
      <c r="B5" s="85" t="s">
        <v>39</v>
      </c>
      <c r="C5" s="86">
        <v>460.2</v>
      </c>
      <c r="D5" s="86">
        <f>C5</f>
        <v>460.2</v>
      </c>
      <c r="E5" s="86">
        <f>D5</f>
        <v>460.2</v>
      </c>
      <c r="F5" s="82">
        <f>E5/D5%</f>
        <v>100</v>
      </c>
      <c r="G5" s="83"/>
      <c r="H5" s="84" t="s">
        <v>40</v>
      </c>
      <c r="I5" s="84" t="s">
        <v>40</v>
      </c>
    </row>
    <row r="6" s="65" customFormat="1" ht="23.25" customHeight="1" spans="1:9">
      <c r="A6" s="87"/>
      <c r="B6" s="85" t="s">
        <v>41</v>
      </c>
      <c r="C6" s="86">
        <v>1819.96708</v>
      </c>
      <c r="D6" s="86">
        <v>1819.96708</v>
      </c>
      <c r="E6" s="86">
        <v>1819.96708</v>
      </c>
      <c r="F6" s="82">
        <f>E6/D6%</f>
        <v>100</v>
      </c>
      <c r="G6" s="83"/>
      <c r="H6" s="84" t="s">
        <v>40</v>
      </c>
      <c r="I6" s="84" t="s">
        <v>40</v>
      </c>
    </row>
    <row r="7" s="65" customFormat="1" ht="23.25" customHeight="1" spans="1:9">
      <c r="A7" s="73" t="s">
        <v>42</v>
      </c>
      <c r="B7" s="72" t="s">
        <v>43</v>
      </c>
      <c r="C7" s="72"/>
      <c r="D7" s="72"/>
      <c r="E7" s="73" t="s">
        <v>44</v>
      </c>
      <c r="F7" s="73"/>
      <c r="G7" s="73"/>
      <c r="H7" s="73"/>
      <c r="I7" s="73"/>
    </row>
    <row r="8" s="65" customFormat="1" ht="46" customHeight="1" spans="1:9">
      <c r="A8" s="76"/>
      <c r="B8" s="88" t="s">
        <v>45</v>
      </c>
      <c r="C8" s="89"/>
      <c r="D8" s="89"/>
      <c r="E8" s="90" t="s">
        <v>46</v>
      </c>
      <c r="F8" s="91"/>
      <c r="G8" s="91"/>
      <c r="H8" s="91"/>
      <c r="I8" s="91"/>
    </row>
    <row r="9" s="65" customFormat="1" ht="36" customHeight="1" spans="1:9">
      <c r="A9" s="76"/>
      <c r="B9" s="88" t="s">
        <v>47</v>
      </c>
      <c r="C9" s="89"/>
      <c r="D9" s="89"/>
      <c r="E9" s="90" t="s">
        <v>48</v>
      </c>
      <c r="F9" s="91"/>
      <c r="G9" s="91"/>
      <c r="H9" s="91"/>
      <c r="I9" s="91"/>
    </row>
    <row r="10" s="65" customFormat="1" ht="36" customHeight="1" spans="1:9">
      <c r="A10" s="76"/>
      <c r="B10" s="88" t="s">
        <v>49</v>
      </c>
      <c r="C10" s="89"/>
      <c r="D10" s="89"/>
      <c r="E10" s="90" t="s">
        <v>50</v>
      </c>
      <c r="F10" s="91"/>
      <c r="G10" s="91"/>
      <c r="H10" s="91"/>
      <c r="I10" s="91"/>
    </row>
    <row r="11" s="65" customFormat="1" ht="23.25" customHeight="1" spans="1:9">
      <c r="A11" s="92" t="s">
        <v>51</v>
      </c>
      <c r="B11" s="74" t="s">
        <v>52</v>
      </c>
      <c r="C11" s="93" t="s">
        <v>53</v>
      </c>
      <c r="D11" s="75" t="s">
        <v>54</v>
      </c>
      <c r="E11" s="73" t="s">
        <v>55</v>
      </c>
      <c r="F11" s="73" t="s">
        <v>56</v>
      </c>
      <c r="G11" s="73" t="s">
        <v>36</v>
      </c>
      <c r="H11" s="73" t="s">
        <v>37</v>
      </c>
      <c r="I11" s="73" t="s">
        <v>57</v>
      </c>
    </row>
    <row r="12" s="65" customFormat="1" ht="23.25" customHeight="1" spans="1:9">
      <c r="A12" s="92"/>
      <c r="B12" s="94" t="s">
        <v>58</v>
      </c>
      <c r="C12" s="95" t="s">
        <v>59</v>
      </c>
      <c r="D12" s="96" t="s">
        <v>60</v>
      </c>
      <c r="E12" s="97">
        <v>1</v>
      </c>
      <c r="F12" s="97">
        <v>1</v>
      </c>
      <c r="G12" s="98">
        <v>2</v>
      </c>
      <c r="H12" s="98">
        <v>2</v>
      </c>
      <c r="I12" s="129"/>
    </row>
    <row r="13" s="65" customFormat="1" ht="23.25" customHeight="1" spans="1:9">
      <c r="A13" s="92"/>
      <c r="B13" s="99"/>
      <c r="C13" s="100"/>
      <c r="D13" s="96" t="s">
        <v>61</v>
      </c>
      <c r="E13" s="97" t="s">
        <v>62</v>
      </c>
      <c r="F13" s="101">
        <v>0.9999</v>
      </c>
      <c r="G13" s="98">
        <v>2</v>
      </c>
      <c r="H13" s="98">
        <v>2</v>
      </c>
      <c r="I13" s="129"/>
    </row>
    <row r="14" s="65" customFormat="1" ht="23.25" customHeight="1" spans="1:9">
      <c r="A14" s="92"/>
      <c r="B14" s="99"/>
      <c r="C14" s="100"/>
      <c r="D14" s="96" t="s">
        <v>63</v>
      </c>
      <c r="E14" s="97" t="s">
        <v>64</v>
      </c>
      <c r="F14" s="97">
        <v>1</v>
      </c>
      <c r="G14" s="98">
        <v>2</v>
      </c>
      <c r="H14" s="98">
        <v>2</v>
      </c>
      <c r="I14" s="129"/>
    </row>
    <row r="15" s="65" customFormat="1" ht="23.25" customHeight="1" spans="1:9">
      <c r="A15" s="92"/>
      <c r="B15" s="99"/>
      <c r="C15" s="102"/>
      <c r="D15" s="96" t="s">
        <v>65</v>
      </c>
      <c r="E15" s="97" t="s">
        <v>66</v>
      </c>
      <c r="F15" s="97">
        <v>0.048</v>
      </c>
      <c r="G15" s="98">
        <v>2</v>
      </c>
      <c r="H15" s="98">
        <v>2</v>
      </c>
      <c r="I15" s="129"/>
    </row>
    <row r="16" s="65" customFormat="1" ht="23.25" customHeight="1" spans="1:9">
      <c r="A16" s="92"/>
      <c r="B16" s="99"/>
      <c r="C16" s="103" t="s">
        <v>67</v>
      </c>
      <c r="D16" s="96" t="s">
        <v>68</v>
      </c>
      <c r="E16" s="97" t="s">
        <v>69</v>
      </c>
      <c r="F16" s="97">
        <v>1</v>
      </c>
      <c r="G16" s="98">
        <v>2</v>
      </c>
      <c r="H16" s="98">
        <v>2</v>
      </c>
      <c r="I16" s="80"/>
    </row>
    <row r="17" s="65" customFormat="1" ht="23.25" customHeight="1" spans="1:9">
      <c r="A17" s="92"/>
      <c r="B17" s="99"/>
      <c r="C17" s="102"/>
      <c r="D17" s="96" t="s">
        <v>70</v>
      </c>
      <c r="E17" s="97" t="s">
        <v>71</v>
      </c>
      <c r="F17" s="97">
        <v>1</v>
      </c>
      <c r="G17" s="98">
        <v>2</v>
      </c>
      <c r="H17" s="98">
        <v>2</v>
      </c>
      <c r="I17" s="80"/>
    </row>
    <row r="18" s="65" customFormat="1" ht="23.25" customHeight="1" spans="1:9">
      <c r="A18" s="92"/>
      <c r="B18" s="99"/>
      <c r="C18" s="104" t="s">
        <v>72</v>
      </c>
      <c r="D18" s="96" t="s">
        <v>73</v>
      </c>
      <c r="E18" s="97" t="s">
        <v>71</v>
      </c>
      <c r="F18" s="97">
        <v>1</v>
      </c>
      <c r="G18" s="98">
        <v>2</v>
      </c>
      <c r="H18" s="98">
        <v>2</v>
      </c>
      <c r="I18" s="80"/>
    </row>
    <row r="19" s="65" customFormat="1" ht="23.25" customHeight="1" spans="1:9">
      <c r="A19" s="92"/>
      <c r="B19" s="99"/>
      <c r="C19" s="105" t="s">
        <v>74</v>
      </c>
      <c r="D19" s="96" t="s">
        <v>75</v>
      </c>
      <c r="E19" s="97" t="s">
        <v>71</v>
      </c>
      <c r="F19" s="97">
        <v>1</v>
      </c>
      <c r="G19" s="98">
        <v>2</v>
      </c>
      <c r="H19" s="98">
        <v>2</v>
      </c>
      <c r="I19" s="80"/>
    </row>
    <row r="20" s="65" customFormat="1" ht="23.25" customHeight="1" spans="1:9">
      <c r="A20" s="92"/>
      <c r="B20" s="99"/>
      <c r="C20" s="105" t="s">
        <v>76</v>
      </c>
      <c r="D20" s="96" t="s">
        <v>77</v>
      </c>
      <c r="E20" s="97" t="s">
        <v>78</v>
      </c>
      <c r="F20" s="97">
        <v>1</v>
      </c>
      <c r="G20" s="98">
        <v>2</v>
      </c>
      <c r="H20" s="98">
        <v>2</v>
      </c>
      <c r="I20" s="129"/>
    </row>
    <row r="21" s="65" customFormat="1" ht="23.25" customHeight="1" spans="1:9">
      <c r="A21" s="92"/>
      <c r="B21" s="106"/>
      <c r="C21" s="105" t="s">
        <v>79</v>
      </c>
      <c r="D21" s="96" t="s">
        <v>80</v>
      </c>
      <c r="E21" s="97" t="s">
        <v>69</v>
      </c>
      <c r="F21" s="97">
        <v>1</v>
      </c>
      <c r="G21" s="98">
        <v>2</v>
      </c>
      <c r="H21" s="98">
        <v>2</v>
      </c>
      <c r="I21" s="80"/>
    </row>
    <row r="22" s="65" customFormat="1" ht="23.25" customHeight="1" spans="1:9">
      <c r="A22" s="92"/>
      <c r="B22" s="107" t="s">
        <v>81</v>
      </c>
      <c r="C22" s="95" t="s">
        <v>82</v>
      </c>
      <c r="D22" s="96" t="s">
        <v>83</v>
      </c>
      <c r="E22" s="97" t="s">
        <v>84</v>
      </c>
      <c r="F22" s="97">
        <v>0</v>
      </c>
      <c r="G22" s="98">
        <v>5.5</v>
      </c>
      <c r="H22" s="98">
        <v>5.5</v>
      </c>
      <c r="I22" s="92"/>
    </row>
    <row r="23" s="65" customFormat="1" ht="23.25" customHeight="1" spans="1:9">
      <c r="A23" s="92"/>
      <c r="B23" s="108"/>
      <c r="C23" s="100"/>
      <c r="D23" s="96" t="s">
        <v>85</v>
      </c>
      <c r="E23" s="97" t="s">
        <v>86</v>
      </c>
      <c r="F23" s="97" t="s">
        <v>86</v>
      </c>
      <c r="G23" s="98">
        <v>5.5</v>
      </c>
      <c r="H23" s="98">
        <v>5.5</v>
      </c>
      <c r="I23" s="92"/>
    </row>
    <row r="24" s="65" customFormat="1" ht="30" customHeight="1" spans="1:9">
      <c r="A24" s="92"/>
      <c r="B24" s="108"/>
      <c r="C24" s="100"/>
      <c r="D24" s="96" t="s">
        <v>87</v>
      </c>
      <c r="E24" s="97" t="s">
        <v>88</v>
      </c>
      <c r="F24" s="97">
        <v>0.95</v>
      </c>
      <c r="G24" s="98">
        <v>5.5</v>
      </c>
      <c r="H24" s="98">
        <v>5</v>
      </c>
      <c r="I24" s="92"/>
    </row>
    <row r="25" s="65" customFormat="1" ht="23.25" customHeight="1" spans="1:9">
      <c r="A25" s="92"/>
      <c r="B25" s="108"/>
      <c r="C25" s="109"/>
      <c r="D25" s="96" t="s">
        <v>89</v>
      </c>
      <c r="E25" s="97" t="s">
        <v>90</v>
      </c>
      <c r="F25" s="97">
        <v>1</v>
      </c>
      <c r="G25" s="98">
        <v>5.5</v>
      </c>
      <c r="H25" s="98">
        <v>5.5</v>
      </c>
      <c r="I25" s="92"/>
    </row>
    <row r="26" s="65" customFormat="1" ht="23.25" customHeight="1" spans="1:9">
      <c r="A26" s="92"/>
      <c r="B26" s="108"/>
      <c r="C26" s="92" t="s">
        <v>91</v>
      </c>
      <c r="D26" s="96" t="s">
        <v>92</v>
      </c>
      <c r="E26" s="97" t="s">
        <v>93</v>
      </c>
      <c r="F26" s="97">
        <v>1</v>
      </c>
      <c r="G26" s="98">
        <v>5.5</v>
      </c>
      <c r="H26" s="98">
        <v>5.5</v>
      </c>
      <c r="I26" s="92"/>
    </row>
    <row r="27" s="65" customFormat="1" ht="27" customHeight="1" spans="1:9">
      <c r="A27" s="92"/>
      <c r="B27" s="108"/>
      <c r="C27" s="92"/>
      <c r="D27" s="96" t="s">
        <v>94</v>
      </c>
      <c r="E27" s="97" t="s">
        <v>93</v>
      </c>
      <c r="F27" s="97">
        <v>0.95</v>
      </c>
      <c r="G27" s="98">
        <v>5.5</v>
      </c>
      <c r="H27" s="98">
        <v>5</v>
      </c>
      <c r="I27" s="92" t="s">
        <v>95</v>
      </c>
    </row>
    <row r="28" s="65" customFormat="1" ht="23.25" customHeight="1" spans="1:9">
      <c r="A28" s="92"/>
      <c r="B28" s="108"/>
      <c r="C28" s="92"/>
      <c r="D28" s="96" t="s">
        <v>96</v>
      </c>
      <c r="E28" s="97" t="s">
        <v>93</v>
      </c>
      <c r="F28" s="97">
        <v>1</v>
      </c>
      <c r="G28" s="98">
        <v>5.5</v>
      </c>
      <c r="H28" s="98">
        <v>5.5</v>
      </c>
      <c r="I28" s="80"/>
    </row>
    <row r="29" s="65" customFormat="1" ht="23.25" customHeight="1" spans="1:9">
      <c r="A29" s="92"/>
      <c r="B29" s="108"/>
      <c r="C29" s="95" t="s">
        <v>97</v>
      </c>
      <c r="D29" s="110" t="s">
        <v>98</v>
      </c>
      <c r="E29" s="92" t="s">
        <v>99</v>
      </c>
      <c r="F29" s="97">
        <v>1</v>
      </c>
      <c r="G29" s="98">
        <v>6</v>
      </c>
      <c r="H29" s="98">
        <v>6</v>
      </c>
      <c r="I29" s="80"/>
    </row>
    <row r="30" s="65" customFormat="1" ht="23.25" customHeight="1" spans="1:9">
      <c r="A30" s="92"/>
      <c r="B30" s="111"/>
      <c r="C30" s="102"/>
      <c r="D30" s="110" t="s">
        <v>100</v>
      </c>
      <c r="E30" s="92" t="s">
        <v>101</v>
      </c>
      <c r="F30" s="97">
        <v>1</v>
      </c>
      <c r="G30" s="98">
        <v>5.5</v>
      </c>
      <c r="H30" s="98">
        <v>5.5</v>
      </c>
      <c r="I30" s="80"/>
    </row>
    <row r="31" s="65" customFormat="1" ht="23.25" customHeight="1" spans="1:9">
      <c r="A31" s="92"/>
      <c r="B31" s="112" t="s">
        <v>102</v>
      </c>
      <c r="C31" s="104" t="s">
        <v>103</v>
      </c>
      <c r="D31" s="96" t="s">
        <v>104</v>
      </c>
      <c r="E31" s="113" t="s">
        <v>105</v>
      </c>
      <c r="F31" s="97">
        <v>1</v>
      </c>
      <c r="G31" s="98">
        <v>2</v>
      </c>
      <c r="H31" s="98">
        <v>2</v>
      </c>
      <c r="I31" s="80"/>
    </row>
    <row r="32" s="65" customFormat="1" ht="23.25" customHeight="1" spans="1:9">
      <c r="A32" s="92"/>
      <c r="B32" s="99"/>
      <c r="C32" s="105" t="s">
        <v>106</v>
      </c>
      <c r="D32" s="96" t="s">
        <v>107</v>
      </c>
      <c r="E32" s="113" t="s">
        <v>105</v>
      </c>
      <c r="F32" s="97">
        <v>1</v>
      </c>
      <c r="G32" s="98">
        <v>2</v>
      </c>
      <c r="H32" s="98">
        <v>2</v>
      </c>
      <c r="I32" s="80"/>
    </row>
    <row r="33" s="65" customFormat="1" ht="33" customHeight="1" spans="1:9">
      <c r="A33" s="92"/>
      <c r="B33" s="99"/>
      <c r="C33" s="105" t="s">
        <v>108</v>
      </c>
      <c r="D33" s="96" t="s">
        <v>109</v>
      </c>
      <c r="E33" s="97">
        <v>1</v>
      </c>
      <c r="F33" s="97">
        <v>0.9</v>
      </c>
      <c r="G33" s="98">
        <v>2</v>
      </c>
      <c r="H33" s="98">
        <v>1.5</v>
      </c>
      <c r="I33" s="116" t="s">
        <v>110</v>
      </c>
    </row>
    <row r="34" s="65" customFormat="1" ht="23.25" customHeight="1" spans="1:9">
      <c r="A34" s="92"/>
      <c r="B34" s="99"/>
      <c r="C34" s="105" t="s">
        <v>111</v>
      </c>
      <c r="D34" s="96" t="s">
        <v>112</v>
      </c>
      <c r="E34" s="113" t="s">
        <v>105</v>
      </c>
      <c r="F34" s="97">
        <v>1</v>
      </c>
      <c r="G34" s="98">
        <v>2</v>
      </c>
      <c r="H34" s="98">
        <v>2</v>
      </c>
      <c r="I34" s="80"/>
    </row>
    <row r="35" s="65" customFormat="1" ht="23.25" customHeight="1" spans="1:9">
      <c r="A35" s="92"/>
      <c r="B35" s="99"/>
      <c r="C35" s="95" t="s">
        <v>113</v>
      </c>
      <c r="D35" s="114" t="s">
        <v>114</v>
      </c>
      <c r="E35" s="113" t="s">
        <v>105</v>
      </c>
      <c r="F35" s="97">
        <v>1</v>
      </c>
      <c r="G35" s="98">
        <v>2</v>
      </c>
      <c r="H35" s="98">
        <v>2</v>
      </c>
      <c r="I35" s="80"/>
    </row>
    <row r="36" s="65" customFormat="1" ht="23.25" customHeight="1" spans="1:9">
      <c r="A36" s="92"/>
      <c r="B36" s="92" t="s">
        <v>115</v>
      </c>
      <c r="C36" s="115" t="s">
        <v>116</v>
      </c>
      <c r="D36" s="114" t="s">
        <v>117</v>
      </c>
      <c r="E36" s="97" t="s">
        <v>118</v>
      </c>
      <c r="F36" s="116">
        <v>0.8</v>
      </c>
      <c r="G36" s="98">
        <v>5</v>
      </c>
      <c r="H36" s="98">
        <v>5</v>
      </c>
      <c r="I36" s="80"/>
    </row>
    <row r="37" s="65" customFormat="1" ht="23.25" customHeight="1" spans="1:9">
      <c r="A37" s="117"/>
      <c r="B37" s="117"/>
      <c r="C37" s="117" t="s">
        <v>119</v>
      </c>
      <c r="D37" s="118" t="s">
        <v>115</v>
      </c>
      <c r="E37" s="119" t="s">
        <v>118</v>
      </c>
      <c r="F37" s="120">
        <v>0.8</v>
      </c>
      <c r="G37" s="121">
        <v>5</v>
      </c>
      <c r="H37" s="98">
        <v>5</v>
      </c>
      <c r="I37" s="80"/>
    </row>
    <row r="38" s="65" customFormat="1" ht="23.25" customHeight="1" spans="1:9">
      <c r="A38" s="73" t="s">
        <v>120</v>
      </c>
      <c r="B38" s="73"/>
      <c r="C38" s="73"/>
      <c r="D38" s="73"/>
      <c r="E38" s="73"/>
      <c r="F38" s="73"/>
      <c r="G38" s="122">
        <f>SUM(G12:G37)+H4</f>
        <v>100</v>
      </c>
      <c r="H38" s="98">
        <f>SUM(H12:H37)+I4</f>
        <v>98.5</v>
      </c>
      <c r="I38" s="80"/>
    </row>
    <row r="39" s="65" customFormat="1" ht="23.25" customHeight="1" spans="1:9">
      <c r="A39" s="123" t="s">
        <v>121</v>
      </c>
      <c r="B39" s="124"/>
      <c r="C39" s="124"/>
      <c r="D39" s="124"/>
      <c r="E39" s="124"/>
      <c r="F39" s="124"/>
      <c r="G39" s="124"/>
      <c r="H39" s="124"/>
      <c r="I39" s="130"/>
    </row>
    <row r="40" s="66" customFormat="1" ht="54" customHeight="1" spans="1:9">
      <c r="A40" s="125" t="s">
        <v>122</v>
      </c>
      <c r="B40" s="125"/>
      <c r="C40" s="125"/>
      <c r="D40" s="125"/>
      <c r="E40" s="125"/>
      <c r="F40" s="125"/>
      <c r="G40" s="125"/>
      <c r="H40" s="125"/>
      <c r="I40" s="125"/>
    </row>
    <row r="41" s="66" customFormat="1" ht="53" customHeight="1" spans="1:9">
      <c r="A41" s="125" t="s">
        <v>123</v>
      </c>
      <c r="B41" s="125"/>
      <c r="C41" s="125"/>
      <c r="D41" s="125"/>
      <c r="E41" s="125"/>
      <c r="F41" s="125"/>
      <c r="G41" s="125"/>
      <c r="H41" s="125"/>
      <c r="I41" s="125"/>
    </row>
    <row r="42" s="65" customFormat="1" ht="14.4"/>
    <row r="43" s="65" customFormat="1" ht="14.4"/>
    <row r="44" s="65" customFormat="1" ht="14.4"/>
    <row r="45" s="65" customFormat="1" ht="14.4"/>
    <row r="46" s="65" customFormat="1" spans="16379:16381">
      <c r="XEY46" s="67"/>
      <c r="XEZ46" s="67"/>
      <c r="XFA46" s="67"/>
    </row>
  </sheetData>
  <mergeCells count="30">
    <mergeCell ref="A1:I1"/>
    <mergeCell ref="B2:I2"/>
    <mergeCell ref="F3:G3"/>
    <mergeCell ref="F4:G4"/>
    <mergeCell ref="F5:G5"/>
    <mergeCell ref="F6:G6"/>
    <mergeCell ref="B7:D7"/>
    <mergeCell ref="E7:I7"/>
    <mergeCell ref="B8:D8"/>
    <mergeCell ref="E8:I8"/>
    <mergeCell ref="B9:D9"/>
    <mergeCell ref="E9:I9"/>
    <mergeCell ref="B10:D10"/>
    <mergeCell ref="E10:I10"/>
    <mergeCell ref="A38:F38"/>
    <mergeCell ref="A39:I39"/>
    <mergeCell ref="A40:I40"/>
    <mergeCell ref="A41:I41"/>
    <mergeCell ref="A3:A6"/>
    <mergeCell ref="A7:A10"/>
    <mergeCell ref="A11:A37"/>
    <mergeCell ref="B12:B21"/>
    <mergeCell ref="B22:B30"/>
    <mergeCell ref="B31:B35"/>
    <mergeCell ref="B36:B37"/>
    <mergeCell ref="C12:C15"/>
    <mergeCell ref="C16:C17"/>
    <mergeCell ref="C22:C25"/>
    <mergeCell ref="C26:C28"/>
    <mergeCell ref="C29:C30"/>
  </mergeCells>
  <pageMargins left="0.748031496062992" right="0.748031496062992" top="0.984251968503937" bottom="0.984251968503937" header="0.511811023622047" footer="0.511811023622047"/>
  <pageSetup paperSize="9" scale="4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zoomScale="73" zoomScaleNormal="73" workbookViewId="0">
      <selection activeCell="C9" sqref="C9"/>
    </sheetView>
  </sheetViews>
  <sheetFormatPr defaultColWidth="9" defaultRowHeight="14.4"/>
  <cols>
    <col min="1" max="1" width="8.09259259259259" style="32" customWidth="1"/>
    <col min="2" max="2" width="48.3703703703704" customWidth="1"/>
    <col min="3" max="3" width="20.6759259259259" customWidth="1"/>
    <col min="4" max="4" width="15.3611111111111" customWidth="1"/>
    <col min="5" max="5" width="17.962962962963" style="33" customWidth="1"/>
    <col min="6" max="6" width="14.4537037037037" customWidth="1"/>
    <col min="7" max="7" width="10.5462962962963" customWidth="1"/>
    <col min="8" max="8" width="14.6759259259259" style="34" customWidth="1"/>
    <col min="9" max="9" width="12.6296296296296" customWidth="1"/>
    <col min="10" max="10" width="12.3240740740741" style="35" customWidth="1"/>
    <col min="11" max="11" width="12.6296296296296" customWidth="1"/>
  </cols>
  <sheetData>
    <row r="1" ht="57" customHeight="1" spans="1:11">
      <c r="A1" s="3" t="s">
        <v>124</v>
      </c>
      <c r="B1" s="3"/>
      <c r="C1" s="3"/>
      <c r="D1" s="3"/>
      <c r="E1" s="36"/>
      <c r="F1" s="3"/>
      <c r="G1" s="3"/>
      <c r="H1" s="37"/>
      <c r="I1" s="3"/>
      <c r="J1" s="60"/>
      <c r="K1" s="3"/>
    </row>
    <row r="2" customFormat="1" ht="57" customHeight="1" spans="1:11">
      <c r="A2" s="38" t="s">
        <v>125</v>
      </c>
      <c r="B2" s="38"/>
      <c r="C2" s="38"/>
      <c r="D2" s="38"/>
      <c r="E2" s="38"/>
      <c r="F2" s="38"/>
      <c r="G2" s="3"/>
      <c r="H2" s="37"/>
      <c r="I2" s="3"/>
      <c r="J2" s="60"/>
      <c r="K2" s="3"/>
    </row>
    <row r="3" s="31" customFormat="1" ht="30" customHeight="1" spans="1:11">
      <c r="A3" s="39" t="s">
        <v>126</v>
      </c>
      <c r="B3" s="40" t="s">
        <v>127</v>
      </c>
      <c r="C3" s="41" t="s">
        <v>128</v>
      </c>
      <c r="D3" s="40" t="s">
        <v>129</v>
      </c>
      <c r="E3" s="42"/>
      <c r="F3" s="40"/>
      <c r="G3" s="40"/>
      <c r="H3" s="43"/>
      <c r="I3" s="40"/>
      <c r="J3" s="61" t="s">
        <v>130</v>
      </c>
      <c r="K3" s="39" t="s">
        <v>131</v>
      </c>
    </row>
    <row r="4" s="31" customFormat="1" ht="30" customHeight="1" spans="1:11">
      <c r="A4" s="44"/>
      <c r="B4" s="40"/>
      <c r="C4" s="41"/>
      <c r="D4" s="40" t="s">
        <v>33</v>
      </c>
      <c r="E4" s="42"/>
      <c r="F4" s="40"/>
      <c r="G4" s="40"/>
      <c r="H4" s="43" t="s">
        <v>132</v>
      </c>
      <c r="I4" s="40" t="s">
        <v>133</v>
      </c>
      <c r="J4" s="62"/>
      <c r="K4" s="44"/>
    </row>
    <row r="5" s="31" customFormat="1" ht="30" customHeight="1" spans="1:11">
      <c r="A5" s="45"/>
      <c r="B5" s="40"/>
      <c r="C5" s="41"/>
      <c r="D5" s="41" t="s">
        <v>13</v>
      </c>
      <c r="E5" s="42" t="s">
        <v>134</v>
      </c>
      <c r="F5" s="40" t="s">
        <v>135</v>
      </c>
      <c r="G5" s="40" t="s">
        <v>136</v>
      </c>
      <c r="H5" s="43"/>
      <c r="I5" s="41"/>
      <c r="J5" s="63"/>
      <c r="K5" s="44"/>
    </row>
    <row r="6" ht="30" customHeight="1" spans="1:11">
      <c r="A6" s="46">
        <v>1</v>
      </c>
      <c r="B6" s="47" t="s">
        <v>137</v>
      </c>
      <c r="C6" s="48" t="s">
        <v>138</v>
      </c>
      <c r="D6" s="49">
        <f>SUM(E6:G6)</f>
        <v>4.144</v>
      </c>
      <c r="E6" s="50">
        <v>4.144</v>
      </c>
      <c r="F6" s="51"/>
      <c r="G6" s="51"/>
      <c r="H6" s="52">
        <v>4.144</v>
      </c>
      <c r="I6" s="54">
        <f>H6/D6%</f>
        <v>100</v>
      </c>
      <c r="J6" s="64">
        <f>'1.成品油税费改革资金用于养护工程'!I31</f>
        <v>99.56</v>
      </c>
      <c r="K6" s="59"/>
    </row>
    <row r="7" ht="30" customHeight="1" spans="1:11">
      <c r="A7" s="46">
        <v>2</v>
      </c>
      <c r="B7" s="47" t="s">
        <v>139</v>
      </c>
      <c r="C7" s="48" t="s">
        <v>138</v>
      </c>
      <c r="D7" s="53">
        <f>SUM(E7:G7)</f>
        <v>55.57154</v>
      </c>
      <c r="E7" s="53">
        <v>34.246644</v>
      </c>
      <c r="F7" s="53">
        <v>21.324896</v>
      </c>
      <c r="G7" s="54"/>
      <c r="H7" s="53">
        <f>D7</f>
        <v>55.57154</v>
      </c>
      <c r="I7" s="54">
        <f>H7/D7%</f>
        <v>100</v>
      </c>
      <c r="J7" s="64" t="str">
        <f>'2.成品油税费改革资金用于养护维修项目(日常养护维修)'!I28</f>
        <v>100</v>
      </c>
      <c r="K7" s="59"/>
    </row>
    <row r="8" ht="30" customHeight="1" spans="1:11">
      <c r="A8" s="46">
        <v>3</v>
      </c>
      <c r="B8" s="47" t="s">
        <v>140</v>
      </c>
      <c r="C8" s="48" t="s">
        <v>138</v>
      </c>
      <c r="D8" s="54"/>
      <c r="E8" s="55"/>
      <c r="F8" s="54"/>
      <c r="G8" s="54"/>
      <c r="H8" s="53"/>
      <c r="I8" s="54"/>
      <c r="J8" s="64"/>
      <c r="K8" s="59"/>
    </row>
    <row r="9" ht="30" customHeight="1" spans="1:11">
      <c r="A9" s="46">
        <v>4</v>
      </c>
      <c r="B9" s="47" t="s">
        <v>141</v>
      </c>
      <c r="C9" s="48" t="s">
        <v>138</v>
      </c>
      <c r="D9" s="54"/>
      <c r="E9" s="55"/>
      <c r="F9" s="54"/>
      <c r="G9" s="54"/>
      <c r="H9" s="53"/>
      <c r="I9" s="54"/>
      <c r="J9" s="64"/>
      <c r="K9" s="59"/>
    </row>
    <row r="10" ht="30" customHeight="1" spans="1:11">
      <c r="A10" s="46">
        <v>5</v>
      </c>
      <c r="B10" s="56" t="s">
        <v>142</v>
      </c>
      <c r="C10" s="48" t="s">
        <v>138</v>
      </c>
      <c r="D10" s="54">
        <f>E10+F10</f>
        <v>354.99</v>
      </c>
      <c r="E10" s="54">
        <v>125.5</v>
      </c>
      <c r="F10" s="54">
        <v>229.49</v>
      </c>
      <c r="G10" s="54"/>
      <c r="H10" s="54">
        <v>354.99</v>
      </c>
      <c r="I10" s="54"/>
      <c r="J10" s="64">
        <v>99.99</v>
      </c>
      <c r="K10" s="59"/>
    </row>
    <row r="11" ht="30" customHeight="1" spans="1:11">
      <c r="A11" s="46">
        <v>6</v>
      </c>
      <c r="B11" s="56" t="s">
        <v>143</v>
      </c>
      <c r="C11" s="48" t="s">
        <v>138</v>
      </c>
      <c r="D11" s="57">
        <f>SUM(E11:G11)</f>
        <v>1334.26154</v>
      </c>
      <c r="E11" s="57">
        <v>1334.26154</v>
      </c>
      <c r="F11" s="54"/>
      <c r="G11" s="54"/>
      <c r="H11" s="53">
        <v>1334.26154</v>
      </c>
      <c r="I11" s="54">
        <f>H11/D11%</f>
        <v>100</v>
      </c>
      <c r="J11" s="64">
        <f>'4.政府收费公路养护、修缮及其他支出经费'!I37</f>
        <v>99.748</v>
      </c>
      <c r="K11" s="59"/>
    </row>
    <row r="12" ht="30" customHeight="1" spans="1:11">
      <c r="A12" s="46">
        <v>7</v>
      </c>
      <c r="B12" s="56" t="s">
        <v>144</v>
      </c>
      <c r="C12" s="48" t="s">
        <v>138</v>
      </c>
      <c r="D12" s="54"/>
      <c r="E12" s="55"/>
      <c r="F12" s="54"/>
      <c r="G12" s="54"/>
      <c r="H12" s="53"/>
      <c r="I12" s="54"/>
      <c r="J12" s="64"/>
      <c r="K12" s="59"/>
    </row>
    <row r="13" ht="30" customHeight="1" spans="1:11">
      <c r="A13" s="46">
        <v>8</v>
      </c>
      <c r="B13" s="56" t="s">
        <v>145</v>
      </c>
      <c r="C13" s="48" t="s">
        <v>138</v>
      </c>
      <c r="D13" s="54">
        <f>SUM(E13:G13)</f>
        <v>71</v>
      </c>
      <c r="E13" s="55">
        <v>71</v>
      </c>
      <c r="F13" s="54"/>
      <c r="G13" s="54"/>
      <c r="H13" s="58">
        <v>71</v>
      </c>
      <c r="I13" s="54">
        <f>H13/D13%</f>
        <v>100</v>
      </c>
      <c r="J13" s="64" t="str">
        <f>'5.中央车辆购置税收入补助地方资金用于重点公路建设资金'!I27</f>
        <v>100</v>
      </c>
      <c r="K13" s="59"/>
    </row>
    <row r="14" ht="30" customHeight="1" spans="1:11">
      <c r="A14" s="46"/>
      <c r="B14" s="56" t="s">
        <v>27</v>
      </c>
      <c r="C14" s="59"/>
      <c r="D14" s="57">
        <f>SUM(D6:D13)</f>
        <v>1819.96708</v>
      </c>
      <c r="E14" s="53">
        <f>SUM(E6:E13)</f>
        <v>1569.152184</v>
      </c>
      <c r="F14" s="54">
        <f>SUM(F6:F13)</f>
        <v>250.814896</v>
      </c>
      <c r="G14" s="54">
        <f>SUM(G6:G13)</f>
        <v>0</v>
      </c>
      <c r="H14" s="57">
        <f>SUM(H6:H13)</f>
        <v>1819.96708</v>
      </c>
      <c r="I14" s="54">
        <f>H14/D14%</f>
        <v>100</v>
      </c>
      <c r="J14" s="64">
        <f>AVERAGE(J6:J13)</f>
        <v>99.766</v>
      </c>
      <c r="K14" s="59"/>
    </row>
  </sheetData>
  <mergeCells count="11">
    <mergeCell ref="A1:K1"/>
    <mergeCell ref="A2:F2"/>
    <mergeCell ref="D3:I3"/>
    <mergeCell ref="D4:G4"/>
    <mergeCell ref="A3:A5"/>
    <mergeCell ref="B3:B5"/>
    <mergeCell ref="C3:C5"/>
    <mergeCell ref="H4:H5"/>
    <mergeCell ref="I4:I5"/>
    <mergeCell ref="J3:J5"/>
    <mergeCell ref="K3:K5"/>
  </mergeCells>
  <pageMargins left="0.748031496062992" right="0.748031496062992" top="0.984251968503937" bottom="0.984251968503937" header="0.511811023622047" footer="0.511811023622047"/>
  <pageSetup paperSize="9" scale="7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A8" sqref="A8:B8"/>
    </sheetView>
  </sheetViews>
  <sheetFormatPr defaultColWidth="9" defaultRowHeight="14.4"/>
  <cols>
    <col min="1" max="1" width="13.3796296296296" customWidth="1"/>
    <col min="2" max="2" width="7.37962962962963" customWidth="1"/>
    <col min="3" max="3" width="11.75" customWidth="1"/>
    <col min="4" max="4" width="23.2222222222222" customWidth="1"/>
    <col min="5" max="5" width="9.75" customWidth="1"/>
    <col min="6" max="6" width="14.5" customWidth="1"/>
    <col min="7" max="7" width="11.25" customWidth="1"/>
    <col min="8" max="8" width="13.5" customWidth="1"/>
    <col min="9" max="9" width="12.8796296296296" customWidth="1"/>
    <col min="10" max="10" width="6.5" customWidth="1"/>
    <col min="11" max="11" width="16.5" customWidth="1"/>
  </cols>
  <sheetData>
    <row r="1" s="1" customFormat="1" ht="56.65" customHeight="1" spans="1:11">
      <c r="A1" s="3" t="s">
        <v>146</v>
      </c>
      <c r="B1" s="3"/>
      <c r="C1" s="3"/>
      <c r="D1" s="3"/>
      <c r="E1" s="3"/>
      <c r="F1" s="3"/>
      <c r="G1" s="3"/>
      <c r="H1" s="3"/>
      <c r="I1" s="3"/>
      <c r="J1" s="3"/>
      <c r="K1" s="3"/>
    </row>
    <row r="2" s="2" customFormat="1" ht="19.15" customHeight="1" spans="1:11">
      <c r="A2" s="4" t="s">
        <v>147</v>
      </c>
      <c r="B2" s="4" t="s">
        <v>137</v>
      </c>
      <c r="C2" s="4"/>
      <c r="D2" s="4"/>
      <c r="E2" s="4"/>
      <c r="F2" s="4"/>
      <c r="G2" s="4"/>
      <c r="H2" s="4"/>
      <c r="I2" s="4"/>
      <c r="J2" s="4"/>
      <c r="K2" s="4"/>
    </row>
    <row r="3" ht="21" customHeight="1" spans="1:11">
      <c r="A3" s="4" t="s">
        <v>148</v>
      </c>
      <c r="B3" s="4" t="s">
        <v>30</v>
      </c>
      <c r="C3" s="4"/>
      <c r="D3" s="4"/>
      <c r="E3" s="4" t="s">
        <v>149</v>
      </c>
      <c r="F3" s="4" t="s">
        <v>30</v>
      </c>
      <c r="G3" s="4"/>
      <c r="H3" s="4"/>
      <c r="I3" s="4"/>
      <c r="J3" s="4"/>
      <c r="K3" s="4"/>
    </row>
    <row r="4" ht="21" customHeight="1" spans="1:11">
      <c r="A4" s="4" t="s">
        <v>129</v>
      </c>
      <c r="B4" s="4"/>
      <c r="C4" s="4"/>
      <c r="D4" s="4"/>
      <c r="E4" s="4"/>
      <c r="F4" s="4"/>
      <c r="G4" s="4"/>
      <c r="H4" s="4"/>
      <c r="I4" s="4"/>
      <c r="J4" s="4"/>
      <c r="K4" s="4"/>
    </row>
    <row r="5" ht="24" customHeight="1" spans="1:11">
      <c r="A5" s="4"/>
      <c r="B5" s="4"/>
      <c r="C5" s="5" t="s">
        <v>150</v>
      </c>
      <c r="D5" s="4" t="s">
        <v>151</v>
      </c>
      <c r="E5" s="4"/>
      <c r="F5" s="4" t="s">
        <v>152</v>
      </c>
      <c r="G5" s="4"/>
      <c r="H5" s="4" t="s">
        <v>153</v>
      </c>
      <c r="I5" s="4" t="s">
        <v>36</v>
      </c>
      <c r="J5" s="4"/>
      <c r="K5" s="4" t="s">
        <v>37</v>
      </c>
    </row>
    <row r="6" ht="27" customHeight="1" spans="1:11">
      <c r="A6" s="4" t="s">
        <v>154</v>
      </c>
      <c r="B6" s="4"/>
      <c r="C6" s="4">
        <v>4.144</v>
      </c>
      <c r="D6" s="4">
        <v>4.144</v>
      </c>
      <c r="E6" s="4"/>
      <c r="F6" s="4">
        <v>4.144</v>
      </c>
      <c r="G6" s="4"/>
      <c r="H6" s="4" t="s">
        <v>155</v>
      </c>
      <c r="I6" s="4" t="s">
        <v>156</v>
      </c>
      <c r="J6" s="4"/>
      <c r="K6" s="4" t="s">
        <v>156</v>
      </c>
    </row>
    <row r="7" ht="27" customHeight="1" spans="1:11">
      <c r="A7" s="4" t="s">
        <v>157</v>
      </c>
      <c r="B7" s="4"/>
      <c r="C7" s="4">
        <v>4.144</v>
      </c>
      <c r="D7" s="4">
        <v>4.144</v>
      </c>
      <c r="E7" s="4"/>
      <c r="F7" s="4">
        <v>4.144</v>
      </c>
      <c r="G7" s="4"/>
      <c r="H7" s="4" t="s">
        <v>155</v>
      </c>
      <c r="I7" s="4" t="s">
        <v>158</v>
      </c>
      <c r="J7" s="4"/>
      <c r="K7" s="4" t="s">
        <v>159</v>
      </c>
    </row>
    <row r="8" ht="27" customHeight="1" spans="1:11">
      <c r="A8" s="22" t="s">
        <v>135</v>
      </c>
      <c r="B8" s="23"/>
      <c r="C8" s="4"/>
      <c r="D8" s="22"/>
      <c r="E8" s="23"/>
      <c r="F8" s="22"/>
      <c r="G8" s="23"/>
      <c r="H8" s="4"/>
      <c r="I8" s="22"/>
      <c r="J8" s="23"/>
      <c r="K8" s="4"/>
    </row>
    <row r="9" ht="27" customHeight="1" spans="1:11">
      <c r="A9" s="4" t="s">
        <v>136</v>
      </c>
      <c r="B9" s="4"/>
      <c r="C9" s="4" t="s">
        <v>160</v>
      </c>
      <c r="D9" s="4" t="s">
        <v>160</v>
      </c>
      <c r="E9" s="4"/>
      <c r="F9" s="4" t="s">
        <v>160</v>
      </c>
      <c r="G9" s="4"/>
      <c r="H9" s="4" t="s">
        <v>161</v>
      </c>
      <c r="I9" s="4" t="s">
        <v>158</v>
      </c>
      <c r="J9" s="4"/>
      <c r="K9" s="4" t="s">
        <v>161</v>
      </c>
    </row>
    <row r="10" ht="1.9" hidden="1" customHeight="1" spans="1:12">
      <c r="A10" s="4"/>
      <c r="B10" s="4"/>
      <c r="C10" s="6"/>
      <c r="D10" s="6"/>
      <c r="E10" s="6"/>
      <c r="F10" s="6"/>
      <c r="G10" s="4"/>
      <c r="H10" s="4"/>
      <c r="I10" s="4"/>
      <c r="J10" s="4"/>
      <c r="K10" s="6"/>
      <c r="L10" s="19"/>
    </row>
    <row r="11" ht="24" customHeight="1" spans="1:11">
      <c r="A11" s="7" t="s">
        <v>162</v>
      </c>
      <c r="B11" s="7" t="s">
        <v>43</v>
      </c>
      <c r="C11" s="7"/>
      <c r="D11" s="7"/>
      <c r="E11" s="7"/>
      <c r="F11" s="7" t="s">
        <v>163</v>
      </c>
      <c r="G11" s="7"/>
      <c r="H11" s="7"/>
      <c r="I11" s="7"/>
      <c r="J11" s="7"/>
      <c r="K11" s="7"/>
    </row>
    <row r="12" ht="98.45" customHeight="1" spans="1:11">
      <c r="A12" s="7"/>
      <c r="B12" s="8" t="s">
        <v>164</v>
      </c>
      <c r="C12" s="8"/>
      <c r="D12" s="8"/>
      <c r="E12" s="8"/>
      <c r="F12" s="8" t="s">
        <v>165</v>
      </c>
      <c r="G12" s="8"/>
      <c r="H12" s="8"/>
      <c r="I12" s="8"/>
      <c r="J12" s="8"/>
      <c r="K12" s="8"/>
    </row>
    <row r="13" ht="24" customHeight="1" spans="1:11">
      <c r="A13" s="9" t="s">
        <v>52</v>
      </c>
      <c r="B13" s="9" t="s">
        <v>53</v>
      </c>
      <c r="C13" s="9"/>
      <c r="D13" s="9" t="s">
        <v>54</v>
      </c>
      <c r="E13" s="9"/>
      <c r="F13" s="9" t="s">
        <v>55</v>
      </c>
      <c r="G13" s="9" t="s">
        <v>56</v>
      </c>
      <c r="H13" s="9" t="s">
        <v>166</v>
      </c>
      <c r="I13" s="9" t="s">
        <v>167</v>
      </c>
      <c r="J13" s="9" t="s">
        <v>57</v>
      </c>
      <c r="K13" s="9"/>
    </row>
    <row r="14" ht="27" customHeight="1" spans="1:11">
      <c r="A14" s="10" t="s">
        <v>168</v>
      </c>
      <c r="B14" s="11" t="s">
        <v>169</v>
      </c>
      <c r="C14" s="11"/>
      <c r="D14" s="12" t="s">
        <v>170</v>
      </c>
      <c r="E14" s="12"/>
      <c r="F14" s="11" t="s">
        <v>101</v>
      </c>
      <c r="G14" s="11" t="s">
        <v>171</v>
      </c>
      <c r="H14" s="11" t="s">
        <v>172</v>
      </c>
      <c r="I14" s="30">
        <v>6.68</v>
      </c>
      <c r="J14" s="12" t="s">
        <v>160</v>
      </c>
      <c r="K14" s="12"/>
    </row>
    <row r="15" ht="27" customHeight="1" spans="1:11">
      <c r="A15" s="10"/>
      <c r="B15" s="11" t="s">
        <v>173</v>
      </c>
      <c r="C15" s="11"/>
      <c r="D15" s="12" t="s">
        <v>174</v>
      </c>
      <c r="E15" s="12"/>
      <c r="F15" s="11" t="s">
        <v>175</v>
      </c>
      <c r="G15" s="11" t="s">
        <v>171</v>
      </c>
      <c r="H15" s="11" t="s">
        <v>176</v>
      </c>
      <c r="I15" s="30">
        <v>6.66</v>
      </c>
      <c r="J15" s="12" t="s">
        <v>160</v>
      </c>
      <c r="K15" s="12"/>
    </row>
    <row r="16" ht="27" customHeight="1" spans="1:11">
      <c r="A16" s="10"/>
      <c r="B16" s="11" t="s">
        <v>177</v>
      </c>
      <c r="C16" s="11"/>
      <c r="D16" s="12" t="s">
        <v>178</v>
      </c>
      <c r="E16" s="12"/>
      <c r="F16" s="11" t="s">
        <v>179</v>
      </c>
      <c r="G16" s="11" t="s">
        <v>171</v>
      </c>
      <c r="H16" s="11" t="s">
        <v>176</v>
      </c>
      <c r="I16" s="30">
        <v>6.66</v>
      </c>
      <c r="J16" s="12" t="s">
        <v>160</v>
      </c>
      <c r="K16" s="12"/>
    </row>
    <row r="17" ht="27" customHeight="1" spans="1:11">
      <c r="A17" s="10" t="s">
        <v>180</v>
      </c>
      <c r="B17" s="11" t="s">
        <v>181</v>
      </c>
      <c r="C17" s="11"/>
      <c r="D17" s="12" t="s">
        <v>182</v>
      </c>
      <c r="E17" s="12"/>
      <c r="F17" s="11" t="s">
        <v>179</v>
      </c>
      <c r="G17" s="11" t="s">
        <v>171</v>
      </c>
      <c r="H17" s="11" t="s">
        <v>183</v>
      </c>
      <c r="I17" s="30">
        <v>4.44</v>
      </c>
      <c r="J17" s="12" t="s">
        <v>160</v>
      </c>
      <c r="K17" s="12"/>
    </row>
    <row r="18" ht="27" customHeight="1" spans="1:11">
      <c r="A18" s="10"/>
      <c r="B18" s="11"/>
      <c r="C18" s="11"/>
      <c r="D18" s="12" t="s">
        <v>184</v>
      </c>
      <c r="E18" s="12"/>
      <c r="F18" s="11" t="s">
        <v>185</v>
      </c>
      <c r="G18" s="11" t="s">
        <v>186</v>
      </c>
      <c r="H18" s="11" t="s">
        <v>187</v>
      </c>
      <c r="I18" s="30">
        <v>4.48</v>
      </c>
      <c r="J18" s="12" t="s">
        <v>160</v>
      </c>
      <c r="K18" s="12"/>
    </row>
    <row r="19" ht="27" customHeight="1" spans="1:11">
      <c r="A19" s="10"/>
      <c r="B19" s="11" t="s">
        <v>188</v>
      </c>
      <c r="C19" s="11"/>
      <c r="D19" s="12" t="s">
        <v>189</v>
      </c>
      <c r="E19" s="12"/>
      <c r="F19" s="11" t="s">
        <v>179</v>
      </c>
      <c r="G19" s="11" t="s">
        <v>171</v>
      </c>
      <c r="H19" s="11" t="s">
        <v>183</v>
      </c>
      <c r="I19" s="30">
        <v>4</v>
      </c>
      <c r="J19" s="12" t="s">
        <v>190</v>
      </c>
      <c r="K19" s="12"/>
    </row>
    <row r="20" ht="27" customHeight="1" spans="1:11">
      <c r="A20" s="10"/>
      <c r="B20" s="11"/>
      <c r="C20" s="11"/>
      <c r="D20" s="12" t="s">
        <v>191</v>
      </c>
      <c r="E20" s="12"/>
      <c r="F20" s="11" t="s">
        <v>78</v>
      </c>
      <c r="G20" s="11" t="s">
        <v>171</v>
      </c>
      <c r="H20" s="11" t="s">
        <v>183</v>
      </c>
      <c r="I20" s="30">
        <v>4.44</v>
      </c>
      <c r="J20" s="12" t="s">
        <v>160</v>
      </c>
      <c r="K20" s="12"/>
    </row>
    <row r="21" ht="27" customHeight="1" spans="1:11">
      <c r="A21" s="10"/>
      <c r="B21" s="11"/>
      <c r="C21" s="11"/>
      <c r="D21" s="12" t="s">
        <v>192</v>
      </c>
      <c r="E21" s="12"/>
      <c r="F21" s="11" t="s">
        <v>193</v>
      </c>
      <c r="G21" s="11" t="s">
        <v>194</v>
      </c>
      <c r="H21" s="11" t="s">
        <v>183</v>
      </c>
      <c r="I21" s="30">
        <v>4.44</v>
      </c>
      <c r="J21" s="12" t="s">
        <v>160</v>
      </c>
      <c r="K21" s="12"/>
    </row>
    <row r="22" ht="27" customHeight="1" spans="1:11">
      <c r="A22" s="10"/>
      <c r="B22" s="11"/>
      <c r="C22" s="11"/>
      <c r="D22" s="12" t="s">
        <v>195</v>
      </c>
      <c r="E22" s="12"/>
      <c r="F22" s="11" t="s">
        <v>196</v>
      </c>
      <c r="G22" s="11" t="s">
        <v>197</v>
      </c>
      <c r="H22" s="11" t="s">
        <v>183</v>
      </c>
      <c r="I22" s="30">
        <v>4.44</v>
      </c>
      <c r="J22" s="12" t="s">
        <v>160</v>
      </c>
      <c r="K22" s="12"/>
    </row>
    <row r="23" ht="27" customHeight="1" spans="1:11">
      <c r="A23" s="10"/>
      <c r="B23" s="11"/>
      <c r="C23" s="11"/>
      <c r="D23" s="12" t="s">
        <v>198</v>
      </c>
      <c r="E23" s="12"/>
      <c r="F23" s="11" t="s">
        <v>199</v>
      </c>
      <c r="G23" s="11" t="s">
        <v>200</v>
      </c>
      <c r="H23" s="11" t="s">
        <v>183</v>
      </c>
      <c r="I23" s="30">
        <v>4.44</v>
      </c>
      <c r="J23" s="12" t="s">
        <v>160</v>
      </c>
      <c r="K23" s="12"/>
    </row>
    <row r="24" ht="27" customHeight="1" spans="1:11">
      <c r="A24" s="10"/>
      <c r="B24" s="11" t="s">
        <v>201</v>
      </c>
      <c r="C24" s="11"/>
      <c r="D24" s="12" t="s">
        <v>202</v>
      </c>
      <c r="E24" s="12"/>
      <c r="F24" s="11" t="s">
        <v>88</v>
      </c>
      <c r="G24" s="11" t="s">
        <v>171</v>
      </c>
      <c r="H24" s="11" t="s">
        <v>183</v>
      </c>
      <c r="I24" s="30">
        <v>4.44</v>
      </c>
      <c r="J24" s="12" t="s">
        <v>160</v>
      </c>
      <c r="K24" s="12"/>
    </row>
    <row r="25" ht="27" customHeight="1" spans="1:11">
      <c r="A25" s="10"/>
      <c r="B25" s="11"/>
      <c r="C25" s="11"/>
      <c r="D25" s="12" t="s">
        <v>203</v>
      </c>
      <c r="E25" s="12"/>
      <c r="F25" s="11" t="s">
        <v>88</v>
      </c>
      <c r="G25" s="11" t="s">
        <v>171</v>
      </c>
      <c r="H25" s="11" t="s">
        <v>183</v>
      </c>
      <c r="I25" s="30">
        <v>4.44</v>
      </c>
      <c r="J25" s="12" t="s">
        <v>160</v>
      </c>
      <c r="K25" s="12"/>
    </row>
    <row r="26" ht="27" customHeight="1" spans="1:11">
      <c r="A26" s="10" t="s">
        <v>204</v>
      </c>
      <c r="B26" s="11" t="s">
        <v>205</v>
      </c>
      <c r="C26" s="11"/>
      <c r="D26" s="12" t="s">
        <v>206</v>
      </c>
      <c r="E26" s="12"/>
      <c r="F26" s="11" t="s">
        <v>207</v>
      </c>
      <c r="G26" s="11" t="s">
        <v>171</v>
      </c>
      <c r="H26" s="11" t="s">
        <v>172</v>
      </c>
      <c r="I26" s="30">
        <v>6.68</v>
      </c>
      <c r="J26" s="12" t="s">
        <v>160</v>
      </c>
      <c r="K26" s="12"/>
    </row>
    <row r="27" ht="27" customHeight="1" spans="1:11">
      <c r="A27" s="10"/>
      <c r="B27" s="11" t="s">
        <v>208</v>
      </c>
      <c r="C27" s="11"/>
      <c r="D27" s="12" t="s">
        <v>209</v>
      </c>
      <c r="E27" s="12"/>
      <c r="F27" s="11" t="s">
        <v>175</v>
      </c>
      <c r="G27" s="11" t="s">
        <v>171</v>
      </c>
      <c r="H27" s="11" t="s">
        <v>176</v>
      </c>
      <c r="I27" s="30">
        <v>6.66</v>
      </c>
      <c r="J27" s="12" t="s">
        <v>160</v>
      </c>
      <c r="K27" s="12"/>
    </row>
    <row r="28" ht="27" customHeight="1" spans="1:11">
      <c r="A28" s="10"/>
      <c r="B28" s="11" t="s">
        <v>210</v>
      </c>
      <c r="C28" s="11"/>
      <c r="D28" s="12" t="s">
        <v>211</v>
      </c>
      <c r="E28" s="12"/>
      <c r="F28" s="11" t="s">
        <v>212</v>
      </c>
      <c r="G28" s="11" t="s">
        <v>171</v>
      </c>
      <c r="H28" s="11" t="s">
        <v>176</v>
      </c>
      <c r="I28" s="30">
        <v>6.66</v>
      </c>
      <c r="J28" s="12" t="s">
        <v>160</v>
      </c>
      <c r="K28" s="12"/>
    </row>
    <row r="29" ht="27" customHeight="1" spans="1:11">
      <c r="A29" s="10" t="s">
        <v>213</v>
      </c>
      <c r="B29" s="11" t="s">
        <v>214</v>
      </c>
      <c r="C29" s="11"/>
      <c r="D29" s="12" t="s">
        <v>215</v>
      </c>
      <c r="E29" s="12"/>
      <c r="F29" s="11" t="s">
        <v>118</v>
      </c>
      <c r="G29" s="11" t="s">
        <v>216</v>
      </c>
      <c r="H29" s="11" t="s">
        <v>156</v>
      </c>
      <c r="I29" s="30">
        <v>10</v>
      </c>
      <c r="J29" s="12" t="s">
        <v>160</v>
      </c>
      <c r="K29" s="12"/>
    </row>
    <row r="30" ht="12" hidden="1" customHeight="1" spans="1:11">
      <c r="A30" s="11"/>
      <c r="B30" s="11"/>
      <c r="C30" s="11"/>
      <c r="D30" s="12"/>
      <c r="E30" s="11"/>
      <c r="F30" s="11"/>
      <c r="G30" s="11"/>
      <c r="H30" s="11"/>
      <c r="I30" s="30"/>
      <c r="J30" s="11"/>
      <c r="K30" s="12"/>
    </row>
    <row r="31" ht="21" customHeight="1" spans="1:11">
      <c r="A31" s="13" t="s">
        <v>217</v>
      </c>
      <c r="B31" s="13"/>
      <c r="C31" s="13"/>
      <c r="D31" s="13"/>
      <c r="E31" s="13"/>
      <c r="F31" s="13"/>
      <c r="G31" s="13"/>
      <c r="H31" s="14" t="s">
        <v>218</v>
      </c>
      <c r="I31" s="24">
        <f>SUM(I14:I29)+K6</f>
        <v>99.56</v>
      </c>
      <c r="J31" s="10" t="s">
        <v>219</v>
      </c>
      <c r="K31" s="10"/>
    </row>
    <row r="32" ht="17.45" hidden="1" customHeight="1" spans="1:11">
      <c r="A32" s="13"/>
      <c r="B32" s="13"/>
      <c r="C32" s="13"/>
      <c r="D32" s="13"/>
      <c r="E32" s="13"/>
      <c r="F32" s="13"/>
      <c r="G32" s="15"/>
      <c r="H32" s="15"/>
      <c r="I32" s="20"/>
      <c r="J32" s="20"/>
      <c r="K32" s="21"/>
    </row>
    <row r="33" spans="1:11">
      <c r="A33" s="16" t="s">
        <v>220</v>
      </c>
      <c r="B33" s="17" t="s">
        <v>221</v>
      </c>
      <c r="C33" s="17"/>
      <c r="D33" s="17"/>
      <c r="E33" s="17"/>
      <c r="F33" s="17"/>
      <c r="G33" s="17"/>
      <c r="H33" s="17"/>
      <c r="I33" s="17"/>
      <c r="J33" s="17"/>
      <c r="K33" s="17"/>
    </row>
    <row r="34" spans="1:11">
      <c r="A34" s="18" t="s">
        <v>222</v>
      </c>
      <c r="B34" s="18"/>
      <c r="C34" s="18"/>
      <c r="D34" s="18"/>
      <c r="E34" s="18"/>
      <c r="F34" s="18"/>
      <c r="G34" s="18"/>
      <c r="H34" s="18"/>
      <c r="I34" s="18"/>
      <c r="J34" s="18"/>
      <c r="K34" s="18"/>
    </row>
    <row r="35" ht="48.6" customHeight="1" spans="1:11">
      <c r="A35" s="18" t="s">
        <v>223</v>
      </c>
      <c r="B35" s="18"/>
      <c r="C35" s="18"/>
      <c r="D35" s="18"/>
      <c r="E35" s="18"/>
      <c r="F35" s="18"/>
      <c r="G35" s="18"/>
      <c r="H35" s="18"/>
      <c r="I35" s="18"/>
      <c r="J35" s="18"/>
      <c r="K35" s="18"/>
    </row>
    <row r="36" ht="42.6" customHeight="1" spans="1:11">
      <c r="A36" s="18" t="s">
        <v>224</v>
      </c>
      <c r="B36" s="18"/>
      <c r="C36" s="18"/>
      <c r="D36" s="18"/>
      <c r="E36" s="18"/>
      <c r="F36" s="18"/>
      <c r="G36" s="18"/>
      <c r="H36" s="18"/>
      <c r="I36" s="18"/>
      <c r="J36" s="18"/>
      <c r="K36" s="18"/>
    </row>
  </sheetData>
  <mergeCells count="85">
    <mergeCell ref="A1:K1"/>
    <mergeCell ref="B2:K2"/>
    <mergeCell ref="B3:D3"/>
    <mergeCell ref="F3:K3"/>
    <mergeCell ref="A4:K4"/>
    <mergeCell ref="A5:B5"/>
    <mergeCell ref="D5:E5"/>
    <mergeCell ref="F5:G5"/>
    <mergeCell ref="I5:J5"/>
    <mergeCell ref="A6:B6"/>
    <mergeCell ref="D6:E6"/>
    <mergeCell ref="F6:G6"/>
    <mergeCell ref="I6:J6"/>
    <mergeCell ref="A7:B7"/>
    <mergeCell ref="D7:E7"/>
    <mergeCell ref="F7:G7"/>
    <mergeCell ref="I7:J7"/>
    <mergeCell ref="A8:B8"/>
    <mergeCell ref="D8:E8"/>
    <mergeCell ref="F8:G8"/>
    <mergeCell ref="I8:J8"/>
    <mergeCell ref="A9:B9"/>
    <mergeCell ref="D9:E9"/>
    <mergeCell ref="F9:G9"/>
    <mergeCell ref="I9:J9"/>
    <mergeCell ref="A10:B10"/>
    <mergeCell ref="B11:E11"/>
    <mergeCell ref="F11:K11"/>
    <mergeCell ref="B12:E12"/>
    <mergeCell ref="F12:K12"/>
    <mergeCell ref="B13:C13"/>
    <mergeCell ref="D13:E13"/>
    <mergeCell ref="J13:K13"/>
    <mergeCell ref="B14:C14"/>
    <mergeCell ref="D14:E14"/>
    <mergeCell ref="J14:K14"/>
    <mergeCell ref="B15:C15"/>
    <mergeCell ref="D15:E15"/>
    <mergeCell ref="J15:K15"/>
    <mergeCell ref="B16:C16"/>
    <mergeCell ref="D16:E16"/>
    <mergeCell ref="J16:K16"/>
    <mergeCell ref="D17:E17"/>
    <mergeCell ref="J17:K17"/>
    <mergeCell ref="D18:E18"/>
    <mergeCell ref="J18:K18"/>
    <mergeCell ref="D19:E19"/>
    <mergeCell ref="J19:K19"/>
    <mergeCell ref="D20:E20"/>
    <mergeCell ref="J20:K20"/>
    <mergeCell ref="D21:E21"/>
    <mergeCell ref="J21:K21"/>
    <mergeCell ref="D22:E22"/>
    <mergeCell ref="J22:K22"/>
    <mergeCell ref="D23:E23"/>
    <mergeCell ref="J23:K23"/>
    <mergeCell ref="D24:E24"/>
    <mergeCell ref="J24:K24"/>
    <mergeCell ref="D25:E25"/>
    <mergeCell ref="J25:K25"/>
    <mergeCell ref="B26:C26"/>
    <mergeCell ref="D26:E26"/>
    <mergeCell ref="J26:K26"/>
    <mergeCell ref="B27:C27"/>
    <mergeCell ref="D27:E27"/>
    <mergeCell ref="J27:K27"/>
    <mergeCell ref="B28:C28"/>
    <mergeCell ref="D28:E28"/>
    <mergeCell ref="J28:K28"/>
    <mergeCell ref="B29:C29"/>
    <mergeCell ref="D29:E29"/>
    <mergeCell ref="J29:K29"/>
    <mergeCell ref="A31:G31"/>
    <mergeCell ref="J31:K31"/>
    <mergeCell ref="B33:K33"/>
    <mergeCell ref="A34:K34"/>
    <mergeCell ref="A35:K35"/>
    <mergeCell ref="A36:K36"/>
    <mergeCell ref="A11:A12"/>
    <mergeCell ref="A14:A16"/>
    <mergeCell ref="A17:A25"/>
    <mergeCell ref="A26:A28"/>
    <mergeCell ref="B17:C18"/>
    <mergeCell ref="B19:C23"/>
    <mergeCell ref="B24:C25"/>
  </mergeCells>
  <pageMargins left="0.393055555555556" right="0.393055555555556" top="0.747916666666667" bottom="0.747916666666667" header="0.314583333333333" footer="0.314583333333333"/>
  <pageSetup paperSize="9" scale="72"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selection activeCell="H14" sqref="H14:H26"/>
    </sheetView>
  </sheetViews>
  <sheetFormatPr defaultColWidth="9" defaultRowHeight="14.4"/>
  <cols>
    <col min="1" max="1" width="13.3796296296296" customWidth="1"/>
    <col min="2" max="2" width="7.37962962962963" customWidth="1"/>
    <col min="3" max="3" width="11.75" customWidth="1"/>
    <col min="4" max="4" width="22.2222222222222" customWidth="1"/>
    <col min="5" max="5" width="9.75" customWidth="1"/>
    <col min="6" max="6" width="14.5" customWidth="1"/>
    <col min="7" max="7" width="11.25" customWidth="1"/>
    <col min="8" max="8" width="13.5" customWidth="1"/>
    <col min="9" max="9" width="12.8796296296296" customWidth="1"/>
    <col min="10" max="10" width="6.5" customWidth="1"/>
    <col min="11" max="11" width="16.5" customWidth="1"/>
  </cols>
  <sheetData>
    <row r="1" s="1" customFormat="1" ht="56.65" customHeight="1" spans="1:11">
      <c r="A1" s="3" t="s">
        <v>146</v>
      </c>
      <c r="B1" s="3"/>
      <c r="C1" s="3"/>
      <c r="D1" s="3"/>
      <c r="E1" s="3"/>
      <c r="F1" s="3"/>
      <c r="G1" s="3"/>
      <c r="H1" s="3"/>
      <c r="I1" s="3"/>
      <c r="J1" s="3"/>
      <c r="K1" s="3"/>
    </row>
    <row r="2" s="2" customFormat="1" ht="19.15" customHeight="1" spans="1:11">
      <c r="A2" s="4" t="s">
        <v>147</v>
      </c>
      <c r="B2" s="4" t="s">
        <v>225</v>
      </c>
      <c r="C2" s="4"/>
      <c r="D2" s="4"/>
      <c r="E2" s="4"/>
      <c r="F2" s="4"/>
      <c r="G2" s="4"/>
      <c r="H2" s="4"/>
      <c r="I2" s="4"/>
      <c r="J2" s="4"/>
      <c r="K2" s="4"/>
    </row>
    <row r="3" ht="21" customHeight="1" spans="1:11">
      <c r="A3" s="4" t="s">
        <v>148</v>
      </c>
      <c r="B3" s="4" t="s">
        <v>30</v>
      </c>
      <c r="C3" s="4"/>
      <c r="D3" s="4"/>
      <c r="E3" s="4" t="s">
        <v>149</v>
      </c>
      <c r="F3" s="4" t="s">
        <v>30</v>
      </c>
      <c r="G3" s="4"/>
      <c r="H3" s="4"/>
      <c r="I3" s="4"/>
      <c r="J3" s="4"/>
      <c r="K3" s="4"/>
    </row>
    <row r="4" ht="21" customHeight="1" spans="1:11">
      <c r="A4" s="4" t="s">
        <v>129</v>
      </c>
      <c r="B4" s="4"/>
      <c r="C4" s="4"/>
      <c r="D4" s="4"/>
      <c r="E4" s="4"/>
      <c r="F4" s="4"/>
      <c r="G4" s="4"/>
      <c r="H4" s="4"/>
      <c r="I4" s="4"/>
      <c r="J4" s="4"/>
      <c r="K4" s="4"/>
    </row>
    <row r="5" ht="24" customHeight="1" spans="1:11">
      <c r="A5" s="4"/>
      <c r="B5" s="4"/>
      <c r="C5" s="5" t="s">
        <v>150</v>
      </c>
      <c r="D5" s="4" t="s">
        <v>151</v>
      </c>
      <c r="E5" s="4"/>
      <c r="F5" s="4" t="s">
        <v>152</v>
      </c>
      <c r="G5" s="4"/>
      <c r="H5" s="4" t="s">
        <v>153</v>
      </c>
      <c r="I5" s="4" t="s">
        <v>36</v>
      </c>
      <c r="J5" s="4"/>
      <c r="K5" s="4" t="s">
        <v>37</v>
      </c>
    </row>
    <row r="6" ht="27" customHeight="1" spans="1:11">
      <c r="A6" s="4" t="s">
        <v>154</v>
      </c>
      <c r="B6" s="4"/>
      <c r="C6" s="4">
        <f>C7+C8</f>
        <v>55.57154</v>
      </c>
      <c r="D6" s="22">
        <v>55.57154</v>
      </c>
      <c r="E6" s="23"/>
      <c r="F6" s="4">
        <v>55.57154</v>
      </c>
      <c r="G6" s="4"/>
      <c r="H6" s="4" t="s">
        <v>155</v>
      </c>
      <c r="I6" s="4" t="s">
        <v>156</v>
      </c>
      <c r="J6" s="4"/>
      <c r="K6" s="4" t="s">
        <v>156</v>
      </c>
    </row>
    <row r="7" ht="27" customHeight="1" spans="1:11">
      <c r="A7" s="4" t="s">
        <v>157</v>
      </c>
      <c r="B7" s="4"/>
      <c r="C7" s="4">
        <v>34.246644</v>
      </c>
      <c r="D7" s="22">
        <v>34.246644</v>
      </c>
      <c r="E7" s="23"/>
      <c r="F7" s="4">
        <v>34.246644</v>
      </c>
      <c r="G7" s="4"/>
      <c r="H7" s="4" t="s">
        <v>155</v>
      </c>
      <c r="I7" s="4" t="s">
        <v>158</v>
      </c>
      <c r="J7" s="4"/>
      <c r="K7" s="4" t="s">
        <v>159</v>
      </c>
    </row>
    <row r="8" ht="27" customHeight="1" spans="1:11">
      <c r="A8" s="22" t="s">
        <v>135</v>
      </c>
      <c r="B8" s="23"/>
      <c r="C8" s="4">
        <v>21.324896</v>
      </c>
      <c r="D8" s="22">
        <v>21.324896</v>
      </c>
      <c r="E8" s="23"/>
      <c r="F8" s="22">
        <v>21.324896</v>
      </c>
      <c r="G8" s="23"/>
      <c r="H8" s="4">
        <v>100</v>
      </c>
      <c r="I8" s="22"/>
      <c r="J8" s="23"/>
      <c r="K8" s="4"/>
    </row>
    <row r="9" ht="27" customHeight="1" spans="1:11">
      <c r="A9" s="4" t="s">
        <v>136</v>
      </c>
      <c r="B9" s="4"/>
      <c r="C9" s="4" t="s">
        <v>160</v>
      </c>
      <c r="D9" s="4" t="s">
        <v>160</v>
      </c>
      <c r="E9" s="4"/>
      <c r="F9" s="4" t="s">
        <v>160</v>
      </c>
      <c r="G9" s="4"/>
      <c r="H9" s="4" t="s">
        <v>161</v>
      </c>
      <c r="I9" s="4" t="s">
        <v>158</v>
      </c>
      <c r="J9" s="4"/>
      <c r="K9" s="4" t="s">
        <v>161</v>
      </c>
    </row>
    <row r="10" ht="1.9" hidden="1" customHeight="1" spans="1:12">
      <c r="A10" s="4"/>
      <c r="B10" s="4"/>
      <c r="C10" s="6"/>
      <c r="D10" s="6"/>
      <c r="E10" s="6"/>
      <c r="F10" s="6"/>
      <c r="G10" s="4"/>
      <c r="H10" s="4"/>
      <c r="I10" s="4"/>
      <c r="J10" s="4"/>
      <c r="K10" s="6"/>
      <c r="L10" s="19"/>
    </row>
    <row r="11" ht="24" customHeight="1" spans="1:11">
      <c r="A11" s="7" t="s">
        <v>162</v>
      </c>
      <c r="B11" s="7" t="s">
        <v>43</v>
      </c>
      <c r="C11" s="7"/>
      <c r="D11" s="7"/>
      <c r="E11" s="7"/>
      <c r="F11" s="7" t="s">
        <v>163</v>
      </c>
      <c r="G11" s="7"/>
      <c r="H11" s="7"/>
      <c r="I11" s="7"/>
      <c r="J11" s="7"/>
      <c r="K11" s="7"/>
    </row>
    <row r="12" ht="98.45" customHeight="1" spans="1:11">
      <c r="A12" s="7"/>
      <c r="B12" s="8" t="s">
        <v>226</v>
      </c>
      <c r="C12" s="8"/>
      <c r="D12" s="8"/>
      <c r="E12" s="8"/>
      <c r="F12" s="8" t="s">
        <v>227</v>
      </c>
      <c r="G12" s="8"/>
      <c r="H12" s="8"/>
      <c r="I12" s="8"/>
      <c r="J12" s="8"/>
      <c r="K12" s="8"/>
    </row>
    <row r="13" ht="24" customHeight="1" spans="1:11">
      <c r="A13" s="9" t="s">
        <v>52</v>
      </c>
      <c r="B13" s="9" t="s">
        <v>53</v>
      </c>
      <c r="C13" s="9"/>
      <c r="D13" s="9" t="s">
        <v>54</v>
      </c>
      <c r="E13" s="9"/>
      <c r="F13" s="9" t="s">
        <v>55</v>
      </c>
      <c r="G13" s="9" t="s">
        <v>56</v>
      </c>
      <c r="H13" s="9" t="s">
        <v>166</v>
      </c>
      <c r="I13" s="9" t="s">
        <v>167</v>
      </c>
      <c r="J13" s="9" t="s">
        <v>57</v>
      </c>
      <c r="K13" s="9"/>
    </row>
    <row r="14" ht="27" customHeight="1" spans="1:11">
      <c r="A14" s="10" t="s">
        <v>168</v>
      </c>
      <c r="B14" s="11" t="s">
        <v>169</v>
      </c>
      <c r="C14" s="11"/>
      <c r="D14" s="12" t="s">
        <v>170</v>
      </c>
      <c r="E14" s="12"/>
      <c r="F14" s="11" t="s">
        <v>101</v>
      </c>
      <c r="G14" s="11" t="s">
        <v>171</v>
      </c>
      <c r="H14" s="25">
        <v>6.68</v>
      </c>
      <c r="I14" s="11" t="s">
        <v>172</v>
      </c>
      <c r="J14" s="12" t="s">
        <v>160</v>
      </c>
      <c r="K14" s="12"/>
    </row>
    <row r="15" ht="27" customHeight="1" spans="1:11">
      <c r="A15" s="10"/>
      <c r="B15" s="11" t="s">
        <v>173</v>
      </c>
      <c r="C15" s="11"/>
      <c r="D15" s="12" t="s">
        <v>174</v>
      </c>
      <c r="E15" s="12"/>
      <c r="F15" s="11" t="s">
        <v>175</v>
      </c>
      <c r="G15" s="11" t="s">
        <v>171</v>
      </c>
      <c r="H15" s="25">
        <v>6.66</v>
      </c>
      <c r="I15" s="11" t="s">
        <v>176</v>
      </c>
      <c r="J15" s="12" t="s">
        <v>160</v>
      </c>
      <c r="K15" s="12"/>
    </row>
    <row r="16" ht="27" customHeight="1" spans="1:11">
      <c r="A16" s="10"/>
      <c r="B16" s="11" t="s">
        <v>177</v>
      </c>
      <c r="C16" s="11"/>
      <c r="D16" s="12" t="s">
        <v>178</v>
      </c>
      <c r="E16" s="12"/>
      <c r="F16" s="11" t="s">
        <v>179</v>
      </c>
      <c r="G16" s="11" t="s">
        <v>171</v>
      </c>
      <c r="H16" s="25">
        <v>6.66</v>
      </c>
      <c r="I16" s="11" t="s">
        <v>176</v>
      </c>
      <c r="J16" s="12" t="s">
        <v>160</v>
      </c>
      <c r="K16" s="12"/>
    </row>
    <row r="17" ht="27" customHeight="1" spans="1:11">
      <c r="A17" s="10" t="s">
        <v>180</v>
      </c>
      <c r="B17" s="11" t="s">
        <v>181</v>
      </c>
      <c r="C17" s="11"/>
      <c r="D17" s="12" t="s">
        <v>228</v>
      </c>
      <c r="E17" s="12"/>
      <c r="F17" s="11" t="s">
        <v>229</v>
      </c>
      <c r="G17" s="11" t="s">
        <v>229</v>
      </c>
      <c r="H17" s="25">
        <v>8</v>
      </c>
      <c r="I17" s="11" t="s">
        <v>230</v>
      </c>
      <c r="J17" s="12" t="s">
        <v>160</v>
      </c>
      <c r="K17" s="12"/>
    </row>
    <row r="18" ht="27" customHeight="1" spans="1:11">
      <c r="A18" s="10"/>
      <c r="B18" s="11" t="s">
        <v>188</v>
      </c>
      <c r="C18" s="11"/>
      <c r="D18" s="12" t="s">
        <v>189</v>
      </c>
      <c r="E18" s="12"/>
      <c r="F18" s="11" t="s">
        <v>179</v>
      </c>
      <c r="G18" s="11" t="s">
        <v>171</v>
      </c>
      <c r="H18" s="25">
        <v>8</v>
      </c>
      <c r="I18" s="11" t="s">
        <v>230</v>
      </c>
      <c r="J18" s="12" t="s">
        <v>160</v>
      </c>
      <c r="K18" s="12"/>
    </row>
    <row r="19" ht="27" customHeight="1" spans="1:11">
      <c r="A19" s="10"/>
      <c r="B19" s="11"/>
      <c r="C19" s="11"/>
      <c r="D19" s="12" t="s">
        <v>191</v>
      </c>
      <c r="E19" s="12"/>
      <c r="F19" s="11" t="s">
        <v>78</v>
      </c>
      <c r="G19" s="11" t="s">
        <v>171</v>
      </c>
      <c r="H19" s="25">
        <v>8</v>
      </c>
      <c r="I19" s="11" t="s">
        <v>230</v>
      </c>
      <c r="J19" s="12" t="s">
        <v>160</v>
      </c>
      <c r="K19" s="12"/>
    </row>
    <row r="20" ht="27" customHeight="1" spans="1:11">
      <c r="A20" s="10"/>
      <c r="B20" s="11" t="s">
        <v>201</v>
      </c>
      <c r="C20" s="11"/>
      <c r="D20" s="12" t="s">
        <v>202</v>
      </c>
      <c r="E20" s="12"/>
      <c r="F20" s="11" t="s">
        <v>88</v>
      </c>
      <c r="G20" s="11" t="s">
        <v>171</v>
      </c>
      <c r="H20" s="25">
        <v>8</v>
      </c>
      <c r="I20" s="11" t="s">
        <v>230</v>
      </c>
      <c r="J20" s="12" t="s">
        <v>160</v>
      </c>
      <c r="K20" s="12"/>
    </row>
    <row r="21" ht="27" customHeight="1" spans="1:11">
      <c r="A21" s="10"/>
      <c r="B21" s="11"/>
      <c r="C21" s="11"/>
      <c r="D21" s="12" t="s">
        <v>203</v>
      </c>
      <c r="E21" s="12"/>
      <c r="F21" s="11" t="s">
        <v>88</v>
      </c>
      <c r="G21" s="11" t="s">
        <v>171</v>
      </c>
      <c r="H21" s="25">
        <v>8</v>
      </c>
      <c r="I21" s="11" t="s">
        <v>230</v>
      </c>
      <c r="J21" s="12" t="s">
        <v>160</v>
      </c>
      <c r="K21" s="12"/>
    </row>
    <row r="22" ht="27" customHeight="1" spans="1:11">
      <c r="A22" s="10" t="s">
        <v>204</v>
      </c>
      <c r="B22" s="11" t="s">
        <v>205</v>
      </c>
      <c r="C22" s="11"/>
      <c r="D22" s="12" t="s">
        <v>206</v>
      </c>
      <c r="E22" s="12"/>
      <c r="F22" s="11" t="s">
        <v>207</v>
      </c>
      <c r="G22" s="11" t="s">
        <v>171</v>
      </c>
      <c r="H22" s="25">
        <v>6.68</v>
      </c>
      <c r="I22" s="11" t="s">
        <v>172</v>
      </c>
      <c r="J22" s="12" t="s">
        <v>160</v>
      </c>
      <c r="K22" s="12"/>
    </row>
    <row r="23" ht="27" customHeight="1" spans="1:11">
      <c r="A23" s="10"/>
      <c r="B23" s="11" t="s">
        <v>208</v>
      </c>
      <c r="C23" s="11"/>
      <c r="D23" s="12" t="s">
        <v>209</v>
      </c>
      <c r="E23" s="12"/>
      <c r="F23" s="11" t="s">
        <v>175</v>
      </c>
      <c r="G23" s="11" t="s">
        <v>171</v>
      </c>
      <c r="H23" s="25">
        <v>6.66</v>
      </c>
      <c r="I23" s="11" t="s">
        <v>176</v>
      </c>
      <c r="J23" s="12" t="s">
        <v>160</v>
      </c>
      <c r="K23" s="12"/>
    </row>
    <row r="24" ht="27" customHeight="1" spans="1:11">
      <c r="A24" s="10"/>
      <c r="B24" s="11" t="s">
        <v>210</v>
      </c>
      <c r="C24" s="11"/>
      <c r="D24" s="12" t="s">
        <v>211</v>
      </c>
      <c r="E24" s="12"/>
      <c r="F24" s="11" t="s">
        <v>212</v>
      </c>
      <c r="G24" s="11" t="s">
        <v>171</v>
      </c>
      <c r="H24" s="25">
        <v>6.66</v>
      </c>
      <c r="I24" s="11" t="s">
        <v>176</v>
      </c>
      <c r="J24" s="12" t="s">
        <v>160</v>
      </c>
      <c r="K24" s="12"/>
    </row>
    <row r="25" ht="27" customHeight="1" spans="1:11">
      <c r="A25" s="10" t="s">
        <v>213</v>
      </c>
      <c r="B25" s="11" t="s">
        <v>214</v>
      </c>
      <c r="C25" s="11"/>
      <c r="D25" s="12" t="s">
        <v>215</v>
      </c>
      <c r="E25" s="12"/>
      <c r="F25" s="11" t="s">
        <v>118</v>
      </c>
      <c r="G25" s="11" t="s">
        <v>216</v>
      </c>
      <c r="H25" s="25">
        <v>5</v>
      </c>
      <c r="I25" s="11" t="s">
        <v>231</v>
      </c>
      <c r="J25" s="12" t="s">
        <v>160</v>
      </c>
      <c r="K25" s="12"/>
    </row>
    <row r="26" ht="27" customHeight="1" spans="1:11">
      <c r="A26" s="10"/>
      <c r="B26" s="11"/>
      <c r="C26" s="11"/>
      <c r="D26" s="12" t="s">
        <v>117</v>
      </c>
      <c r="E26" s="12"/>
      <c r="F26" s="11" t="s">
        <v>118</v>
      </c>
      <c r="G26" s="11" t="s">
        <v>216</v>
      </c>
      <c r="H26" s="25">
        <v>5</v>
      </c>
      <c r="I26" s="11" t="s">
        <v>231</v>
      </c>
      <c r="J26" s="12" t="s">
        <v>160</v>
      </c>
      <c r="K26" s="12"/>
    </row>
    <row r="27" ht="12" hidden="1" customHeight="1" spans="1:11">
      <c r="A27" s="11"/>
      <c r="B27" s="11"/>
      <c r="C27" s="11"/>
      <c r="D27" s="12"/>
      <c r="E27" s="11"/>
      <c r="F27" s="11"/>
      <c r="G27" s="11"/>
      <c r="H27" s="11"/>
      <c r="I27" s="11"/>
      <c r="J27" s="11"/>
      <c r="K27" s="12"/>
    </row>
    <row r="28" ht="21" customHeight="1" spans="1:11">
      <c r="A28" s="13" t="s">
        <v>217</v>
      </c>
      <c r="B28" s="13"/>
      <c r="C28" s="13"/>
      <c r="D28" s="13"/>
      <c r="E28" s="13"/>
      <c r="F28" s="13"/>
      <c r="G28" s="13"/>
      <c r="H28" s="14" t="s">
        <v>218</v>
      </c>
      <c r="I28" s="10" t="s">
        <v>218</v>
      </c>
      <c r="J28" s="10" t="s">
        <v>219</v>
      </c>
      <c r="K28" s="10"/>
    </row>
    <row r="29" ht="17.45" hidden="1" customHeight="1" spans="1:11">
      <c r="A29" s="13"/>
      <c r="B29" s="13"/>
      <c r="C29" s="13"/>
      <c r="D29" s="13"/>
      <c r="E29" s="13"/>
      <c r="F29" s="13"/>
      <c r="G29" s="15"/>
      <c r="H29" s="15"/>
      <c r="I29" s="20"/>
      <c r="J29" s="20"/>
      <c r="K29" s="21"/>
    </row>
    <row r="30" spans="1:11">
      <c r="A30" s="16" t="s">
        <v>220</v>
      </c>
      <c r="B30" s="17" t="s">
        <v>221</v>
      </c>
      <c r="C30" s="17"/>
      <c r="D30" s="17"/>
      <c r="E30" s="17"/>
      <c r="F30" s="17"/>
      <c r="G30" s="17"/>
      <c r="H30" s="17"/>
      <c r="I30" s="17"/>
      <c r="J30" s="17"/>
      <c r="K30" s="17"/>
    </row>
    <row r="31" spans="1:11">
      <c r="A31" s="18" t="s">
        <v>222</v>
      </c>
      <c r="B31" s="18"/>
      <c r="C31" s="18"/>
      <c r="D31" s="18"/>
      <c r="E31" s="18"/>
      <c r="F31" s="18"/>
      <c r="G31" s="18"/>
      <c r="H31" s="18"/>
      <c r="I31" s="18"/>
      <c r="J31" s="18"/>
      <c r="K31" s="18"/>
    </row>
    <row r="32" ht="48.6" customHeight="1" spans="1:11">
      <c r="A32" s="18" t="s">
        <v>223</v>
      </c>
      <c r="B32" s="18"/>
      <c r="C32" s="18"/>
      <c r="D32" s="18"/>
      <c r="E32" s="18"/>
      <c r="F32" s="18"/>
      <c r="G32" s="18"/>
      <c r="H32" s="18"/>
      <c r="I32" s="18"/>
      <c r="J32" s="18"/>
      <c r="K32" s="18"/>
    </row>
    <row r="33" ht="42.6" customHeight="1" spans="1:11">
      <c r="A33" s="18" t="s">
        <v>224</v>
      </c>
      <c r="B33" s="18"/>
      <c r="C33" s="18"/>
      <c r="D33" s="18"/>
      <c r="E33" s="18"/>
      <c r="F33" s="18"/>
      <c r="G33" s="18"/>
      <c r="H33" s="18"/>
      <c r="I33" s="18"/>
      <c r="J33" s="18"/>
      <c r="K33" s="18"/>
    </row>
  </sheetData>
  <mergeCells count="80">
    <mergeCell ref="A1:K1"/>
    <mergeCell ref="B2:K2"/>
    <mergeCell ref="B3:D3"/>
    <mergeCell ref="F3:K3"/>
    <mergeCell ref="A4:K4"/>
    <mergeCell ref="A5:B5"/>
    <mergeCell ref="D5:E5"/>
    <mergeCell ref="F5:G5"/>
    <mergeCell ref="I5:J5"/>
    <mergeCell ref="A6:B6"/>
    <mergeCell ref="D6:E6"/>
    <mergeCell ref="F6:G6"/>
    <mergeCell ref="I6:J6"/>
    <mergeCell ref="A7:B7"/>
    <mergeCell ref="D7:E7"/>
    <mergeCell ref="F7:G7"/>
    <mergeCell ref="I7:J7"/>
    <mergeCell ref="A8:B8"/>
    <mergeCell ref="D8:E8"/>
    <mergeCell ref="F8:G8"/>
    <mergeCell ref="I8:J8"/>
    <mergeCell ref="A9:B9"/>
    <mergeCell ref="D9:E9"/>
    <mergeCell ref="F9:G9"/>
    <mergeCell ref="I9:J9"/>
    <mergeCell ref="A10:B10"/>
    <mergeCell ref="B11:E11"/>
    <mergeCell ref="F11:K11"/>
    <mergeCell ref="B12:E12"/>
    <mergeCell ref="F12:K12"/>
    <mergeCell ref="B13:C13"/>
    <mergeCell ref="D13:E13"/>
    <mergeCell ref="J13:K13"/>
    <mergeCell ref="B14:C14"/>
    <mergeCell ref="D14:E14"/>
    <mergeCell ref="J14:K14"/>
    <mergeCell ref="B15:C15"/>
    <mergeCell ref="D15:E15"/>
    <mergeCell ref="J15:K15"/>
    <mergeCell ref="B16:C16"/>
    <mergeCell ref="D16:E16"/>
    <mergeCell ref="J16:K16"/>
    <mergeCell ref="B17:C17"/>
    <mergeCell ref="D17:E17"/>
    <mergeCell ref="J17:K17"/>
    <mergeCell ref="D18:E18"/>
    <mergeCell ref="J18:K18"/>
    <mergeCell ref="D19:E19"/>
    <mergeCell ref="J19:K19"/>
    <mergeCell ref="D20:E20"/>
    <mergeCell ref="J20:K20"/>
    <mergeCell ref="D21:E21"/>
    <mergeCell ref="J21:K21"/>
    <mergeCell ref="B22:C22"/>
    <mergeCell ref="D22:E22"/>
    <mergeCell ref="J22:K22"/>
    <mergeCell ref="B23:C23"/>
    <mergeCell ref="D23:E23"/>
    <mergeCell ref="J23:K23"/>
    <mergeCell ref="B24:C24"/>
    <mergeCell ref="D24:E24"/>
    <mergeCell ref="J24:K24"/>
    <mergeCell ref="D25:E25"/>
    <mergeCell ref="J25:K25"/>
    <mergeCell ref="D26:E26"/>
    <mergeCell ref="J26:K26"/>
    <mergeCell ref="A28:G28"/>
    <mergeCell ref="J28:K28"/>
    <mergeCell ref="B30:K30"/>
    <mergeCell ref="A31:K31"/>
    <mergeCell ref="A32:K32"/>
    <mergeCell ref="A33:K33"/>
    <mergeCell ref="A11:A12"/>
    <mergeCell ref="A14:A16"/>
    <mergeCell ref="A17:A21"/>
    <mergeCell ref="A22:A24"/>
    <mergeCell ref="A25:A26"/>
    <mergeCell ref="B18:C19"/>
    <mergeCell ref="B20:C21"/>
    <mergeCell ref="B25:C26"/>
  </mergeCells>
  <pageMargins left="0.393055555555556" right="0.393055555555556" top="0.747916666666667" bottom="0.747916666666667" header="0.314583333333333" footer="0.314583333333333"/>
  <pageSetup paperSize="9" scale="72"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J31" sqref="J31:K31"/>
    </sheetView>
  </sheetViews>
  <sheetFormatPr defaultColWidth="9" defaultRowHeight="14.4"/>
  <cols>
    <col min="1" max="1" width="13.3796296296296" customWidth="1"/>
    <col min="2" max="2" width="7.37962962962963" customWidth="1"/>
    <col min="3" max="3" width="11.75" customWidth="1"/>
    <col min="4" max="4" width="18.6666666666667" customWidth="1"/>
    <col min="5" max="5" width="9.75" customWidth="1"/>
    <col min="6" max="6" width="14.5" customWidth="1"/>
    <col min="7" max="7" width="11.25" customWidth="1"/>
    <col min="8" max="8" width="13.5" customWidth="1"/>
    <col min="9" max="9" width="12.8796296296296" customWidth="1"/>
    <col min="10" max="10" width="6.5" customWidth="1"/>
    <col min="11" max="11" width="16.5" customWidth="1"/>
  </cols>
  <sheetData>
    <row r="1" s="1" customFormat="1" ht="56.65" customHeight="1" spans="1:11">
      <c r="A1" s="3" t="s">
        <v>146</v>
      </c>
      <c r="B1" s="3"/>
      <c r="C1" s="3"/>
      <c r="D1" s="3"/>
      <c r="E1" s="3"/>
      <c r="F1" s="3"/>
      <c r="G1" s="3"/>
      <c r="H1" s="3"/>
      <c r="I1" s="3"/>
      <c r="J1" s="3"/>
      <c r="K1" s="3"/>
    </row>
    <row r="2" s="2" customFormat="1" ht="19.15" customHeight="1" spans="1:11">
      <c r="A2" s="4" t="s">
        <v>147</v>
      </c>
      <c r="B2" s="4" t="s">
        <v>142</v>
      </c>
      <c r="C2" s="4"/>
      <c r="D2" s="4"/>
      <c r="E2" s="4"/>
      <c r="F2" s="4"/>
      <c r="G2" s="4"/>
      <c r="H2" s="4"/>
      <c r="I2" s="4"/>
      <c r="J2" s="4"/>
      <c r="K2" s="4"/>
    </row>
    <row r="3" ht="21" customHeight="1" spans="1:11">
      <c r="A3" s="4" t="s">
        <v>148</v>
      </c>
      <c r="B3" s="4" t="s">
        <v>30</v>
      </c>
      <c r="C3" s="4"/>
      <c r="D3" s="4"/>
      <c r="E3" s="4" t="s">
        <v>149</v>
      </c>
      <c r="F3" s="4" t="s">
        <v>30</v>
      </c>
      <c r="G3" s="4"/>
      <c r="H3" s="4"/>
      <c r="I3" s="4"/>
      <c r="J3" s="4"/>
      <c r="K3" s="4"/>
    </row>
    <row r="4" ht="21" customHeight="1" spans="1:11">
      <c r="A4" s="4" t="s">
        <v>129</v>
      </c>
      <c r="B4" s="4"/>
      <c r="C4" s="4"/>
      <c r="D4" s="4"/>
      <c r="E4" s="4"/>
      <c r="F4" s="4"/>
      <c r="G4" s="4"/>
      <c r="H4" s="4"/>
      <c r="I4" s="4"/>
      <c r="J4" s="4"/>
      <c r="K4" s="4"/>
    </row>
    <row r="5" ht="24" customHeight="1" spans="1:11">
      <c r="A5" s="4"/>
      <c r="B5" s="4"/>
      <c r="C5" s="5" t="s">
        <v>150</v>
      </c>
      <c r="D5" s="4" t="s">
        <v>151</v>
      </c>
      <c r="E5" s="4"/>
      <c r="F5" s="4" t="s">
        <v>152</v>
      </c>
      <c r="G5" s="4"/>
      <c r="H5" s="4" t="s">
        <v>153</v>
      </c>
      <c r="I5" s="4" t="s">
        <v>36</v>
      </c>
      <c r="J5" s="4"/>
      <c r="K5" s="4" t="s">
        <v>37</v>
      </c>
    </row>
    <row r="6" ht="27" customHeight="1" spans="1:11">
      <c r="A6" s="4" t="s">
        <v>154</v>
      </c>
      <c r="B6" s="4"/>
      <c r="C6" s="4">
        <v>354.99</v>
      </c>
      <c r="D6" s="4">
        <v>354.99</v>
      </c>
      <c r="E6" s="4"/>
      <c r="F6" s="4">
        <v>354.99</v>
      </c>
      <c r="G6" s="4"/>
      <c r="H6" s="4" t="s">
        <v>155</v>
      </c>
      <c r="I6" s="4" t="s">
        <v>156</v>
      </c>
      <c r="J6" s="4"/>
      <c r="K6" s="29">
        <v>10</v>
      </c>
    </row>
    <row r="7" ht="27" customHeight="1" spans="1:11">
      <c r="A7" s="4" t="s">
        <v>157</v>
      </c>
      <c r="B7" s="4"/>
      <c r="C7" s="4">
        <v>125.5</v>
      </c>
      <c r="D7" s="4">
        <v>125.5</v>
      </c>
      <c r="E7" s="4"/>
      <c r="F7" s="4">
        <v>125.5</v>
      </c>
      <c r="G7" s="4"/>
      <c r="H7" s="4" t="s">
        <v>155</v>
      </c>
      <c r="I7" s="4" t="s">
        <v>158</v>
      </c>
      <c r="J7" s="4"/>
      <c r="K7" s="4" t="s">
        <v>159</v>
      </c>
    </row>
    <row r="8" ht="27" customHeight="1" spans="1:11">
      <c r="A8" s="22" t="s">
        <v>135</v>
      </c>
      <c r="B8" s="23"/>
      <c r="C8" s="4">
        <v>229.49</v>
      </c>
      <c r="D8" s="22">
        <v>229.49</v>
      </c>
      <c r="E8" s="23"/>
      <c r="F8" s="22">
        <v>229.49</v>
      </c>
      <c r="G8" s="23"/>
      <c r="H8" s="4">
        <v>100</v>
      </c>
      <c r="I8" s="22"/>
      <c r="J8" s="23"/>
      <c r="K8" s="4"/>
    </row>
    <row r="9" ht="27" customHeight="1" spans="1:11">
      <c r="A9" s="4" t="s">
        <v>136</v>
      </c>
      <c r="B9" s="4"/>
      <c r="C9" s="4" t="s">
        <v>160</v>
      </c>
      <c r="D9" s="4" t="s">
        <v>160</v>
      </c>
      <c r="E9" s="4"/>
      <c r="F9" s="4" t="s">
        <v>160</v>
      </c>
      <c r="G9" s="4"/>
      <c r="H9" s="4" t="s">
        <v>161</v>
      </c>
      <c r="I9" s="4" t="s">
        <v>158</v>
      </c>
      <c r="J9" s="4"/>
      <c r="K9" s="4" t="s">
        <v>161</v>
      </c>
    </row>
    <row r="10" ht="1.9" hidden="1" customHeight="1" spans="1:12">
      <c r="A10" s="4"/>
      <c r="B10" s="4"/>
      <c r="C10" s="6"/>
      <c r="D10" s="6"/>
      <c r="E10" s="6"/>
      <c r="F10" s="6"/>
      <c r="G10" s="4"/>
      <c r="H10" s="4"/>
      <c r="I10" s="4"/>
      <c r="J10" s="4"/>
      <c r="K10" s="6"/>
      <c r="L10" s="19"/>
    </row>
    <row r="11" ht="24" customHeight="1" spans="1:11">
      <c r="A11" s="7" t="s">
        <v>162</v>
      </c>
      <c r="B11" s="7" t="s">
        <v>43</v>
      </c>
      <c r="C11" s="7"/>
      <c r="D11" s="7"/>
      <c r="E11" s="7"/>
      <c r="F11" s="7" t="s">
        <v>163</v>
      </c>
      <c r="G11" s="7"/>
      <c r="H11" s="7"/>
      <c r="I11" s="7"/>
      <c r="J11" s="7"/>
      <c r="K11" s="7"/>
    </row>
    <row r="12" ht="98.45" customHeight="1" spans="1:11">
      <c r="A12" s="7"/>
      <c r="B12" s="8" t="s">
        <v>232</v>
      </c>
      <c r="C12" s="8"/>
      <c r="D12" s="8"/>
      <c r="E12" s="8"/>
      <c r="F12" s="8" t="s">
        <v>233</v>
      </c>
      <c r="G12" s="8"/>
      <c r="H12" s="8"/>
      <c r="I12" s="8"/>
      <c r="J12" s="8"/>
      <c r="K12" s="8"/>
    </row>
    <row r="13" ht="24" customHeight="1" spans="1:11">
      <c r="A13" s="9" t="s">
        <v>52</v>
      </c>
      <c r="B13" s="9" t="s">
        <v>53</v>
      </c>
      <c r="C13" s="9"/>
      <c r="D13" s="9" t="s">
        <v>54</v>
      </c>
      <c r="E13" s="9"/>
      <c r="F13" s="9" t="s">
        <v>55</v>
      </c>
      <c r="G13" s="9" t="s">
        <v>56</v>
      </c>
      <c r="H13" s="9" t="s">
        <v>166</v>
      </c>
      <c r="I13" s="9" t="s">
        <v>167</v>
      </c>
      <c r="J13" s="9" t="s">
        <v>57</v>
      </c>
      <c r="K13" s="9"/>
    </row>
    <row r="14" ht="27" customHeight="1" spans="1:11">
      <c r="A14" s="10" t="s">
        <v>168</v>
      </c>
      <c r="B14" s="11" t="s">
        <v>169</v>
      </c>
      <c r="C14" s="11"/>
      <c r="D14" s="12" t="s">
        <v>170</v>
      </c>
      <c r="E14" s="12"/>
      <c r="F14" s="11" t="s">
        <v>234</v>
      </c>
      <c r="G14" s="11" t="s">
        <v>234</v>
      </c>
      <c r="H14" s="25">
        <v>6.68</v>
      </c>
      <c r="I14" s="11">
        <v>6.67</v>
      </c>
      <c r="J14" s="12" t="s">
        <v>160</v>
      </c>
      <c r="K14" s="12"/>
    </row>
    <row r="15" ht="27" customHeight="1" spans="1:11">
      <c r="A15" s="10"/>
      <c r="B15" s="11" t="s">
        <v>173</v>
      </c>
      <c r="C15" s="11"/>
      <c r="D15" s="12" t="s">
        <v>174</v>
      </c>
      <c r="E15" s="12"/>
      <c r="F15" s="11" t="s">
        <v>175</v>
      </c>
      <c r="G15" s="11" t="s">
        <v>175</v>
      </c>
      <c r="H15" s="25">
        <v>6.66</v>
      </c>
      <c r="I15" s="11">
        <v>6.66</v>
      </c>
      <c r="J15" s="12" t="s">
        <v>160</v>
      </c>
      <c r="K15" s="12"/>
    </row>
    <row r="16" ht="27" customHeight="1" spans="1:11">
      <c r="A16" s="10"/>
      <c r="B16" s="11" t="s">
        <v>177</v>
      </c>
      <c r="C16" s="11"/>
      <c r="D16" s="12" t="s">
        <v>178</v>
      </c>
      <c r="E16" s="12"/>
      <c r="F16" s="11" t="s">
        <v>179</v>
      </c>
      <c r="G16" s="26">
        <v>1</v>
      </c>
      <c r="H16" s="25">
        <v>6.66</v>
      </c>
      <c r="I16" s="11">
        <v>6.66</v>
      </c>
      <c r="J16" s="12" t="s">
        <v>160</v>
      </c>
      <c r="K16" s="12"/>
    </row>
    <row r="17" ht="27" customHeight="1" spans="1:11">
      <c r="A17" s="10" t="s">
        <v>180</v>
      </c>
      <c r="B17" s="11" t="s">
        <v>181</v>
      </c>
      <c r="C17" s="11"/>
      <c r="D17" s="12" t="s">
        <v>235</v>
      </c>
      <c r="E17" s="12"/>
      <c r="F17" s="11" t="s">
        <v>236</v>
      </c>
      <c r="G17" s="11" t="s">
        <v>236</v>
      </c>
      <c r="H17" s="25">
        <v>8</v>
      </c>
      <c r="I17" s="11">
        <v>8</v>
      </c>
      <c r="J17" s="12" t="s">
        <v>160</v>
      </c>
      <c r="K17" s="12"/>
    </row>
    <row r="18" ht="27" customHeight="1" spans="1:11">
      <c r="A18" s="10"/>
      <c r="B18" s="11"/>
      <c r="C18" s="11"/>
      <c r="D18" s="12" t="s">
        <v>237</v>
      </c>
      <c r="E18" s="12"/>
      <c r="F18" s="11" t="s">
        <v>179</v>
      </c>
      <c r="G18" s="27">
        <f>100%</f>
        <v>1</v>
      </c>
      <c r="H18" s="25">
        <v>6</v>
      </c>
      <c r="I18" s="11">
        <v>6</v>
      </c>
      <c r="J18" s="12" t="s">
        <v>160</v>
      </c>
      <c r="K18" s="12"/>
    </row>
    <row r="19" ht="27" customHeight="1" spans="1:11">
      <c r="A19" s="10"/>
      <c r="B19" s="11"/>
      <c r="C19" s="11"/>
      <c r="D19" s="12" t="s">
        <v>238</v>
      </c>
      <c r="E19" s="12"/>
      <c r="F19" s="11" t="s">
        <v>179</v>
      </c>
      <c r="G19" s="11" t="str">
        <f>F19</f>
        <v>=100%</v>
      </c>
      <c r="H19" s="25">
        <v>6</v>
      </c>
      <c r="I19" s="11">
        <v>6</v>
      </c>
      <c r="J19" s="12" t="s">
        <v>160</v>
      </c>
      <c r="K19" s="12"/>
    </row>
    <row r="20" ht="27" customHeight="1" spans="1:11">
      <c r="A20" s="10"/>
      <c r="B20" s="11"/>
      <c r="C20" s="11"/>
      <c r="D20" s="12" t="s">
        <v>239</v>
      </c>
      <c r="E20" s="12"/>
      <c r="F20" s="11" t="s">
        <v>179</v>
      </c>
      <c r="G20" s="26">
        <v>1</v>
      </c>
      <c r="H20" s="25">
        <v>5</v>
      </c>
      <c r="I20" s="11">
        <v>5</v>
      </c>
      <c r="J20" s="12" t="s">
        <v>160</v>
      </c>
      <c r="K20" s="12"/>
    </row>
    <row r="21" ht="27" customHeight="1" spans="1:11">
      <c r="A21" s="10"/>
      <c r="B21" s="11"/>
      <c r="C21" s="11"/>
      <c r="D21" s="12" t="s">
        <v>240</v>
      </c>
      <c r="E21" s="12"/>
      <c r="F21" s="11" t="s">
        <v>179</v>
      </c>
      <c r="G21" s="26">
        <v>1</v>
      </c>
      <c r="H21" s="25">
        <v>5</v>
      </c>
      <c r="I21" s="11">
        <v>5</v>
      </c>
      <c r="J21" s="12" t="s">
        <v>160</v>
      </c>
      <c r="K21" s="12"/>
    </row>
    <row r="22" ht="27" customHeight="1" spans="1:11">
      <c r="A22" s="10"/>
      <c r="B22" s="11" t="s">
        <v>188</v>
      </c>
      <c r="C22" s="11"/>
      <c r="D22" s="12" t="s">
        <v>189</v>
      </c>
      <c r="E22" s="12"/>
      <c r="F22" s="11" t="s">
        <v>179</v>
      </c>
      <c r="G22" s="11" t="s">
        <v>179</v>
      </c>
      <c r="H22" s="25">
        <v>5</v>
      </c>
      <c r="I22" s="11">
        <v>5</v>
      </c>
      <c r="J22" s="12" t="s">
        <v>160</v>
      </c>
      <c r="K22" s="12"/>
    </row>
    <row r="23" ht="27" customHeight="1" spans="1:11">
      <c r="A23" s="10"/>
      <c r="B23" s="11"/>
      <c r="C23" s="11"/>
      <c r="D23" s="12" t="s">
        <v>191</v>
      </c>
      <c r="E23" s="12"/>
      <c r="F23" s="11" t="s">
        <v>78</v>
      </c>
      <c r="G23" s="11" t="s">
        <v>78</v>
      </c>
      <c r="H23" s="25">
        <v>5</v>
      </c>
      <c r="I23" s="11">
        <v>5</v>
      </c>
      <c r="J23" s="12" t="s">
        <v>160</v>
      </c>
      <c r="K23" s="12"/>
    </row>
    <row r="24" ht="27" customHeight="1" spans="1:11">
      <c r="A24" s="10"/>
      <c r="B24" s="11" t="s">
        <v>201</v>
      </c>
      <c r="C24" s="11"/>
      <c r="D24" s="12" t="s">
        <v>202</v>
      </c>
      <c r="E24" s="12"/>
      <c r="F24" s="11" t="s">
        <v>88</v>
      </c>
      <c r="G24" s="11" t="s">
        <v>88</v>
      </c>
      <c r="H24" s="25">
        <v>5</v>
      </c>
      <c r="I24" s="11">
        <v>5</v>
      </c>
      <c r="J24" s="12" t="s">
        <v>160</v>
      </c>
      <c r="K24" s="12"/>
    </row>
    <row r="25" ht="27" customHeight="1" spans="1:11">
      <c r="A25" s="10"/>
      <c r="B25" s="11"/>
      <c r="C25" s="11"/>
      <c r="D25" s="12" t="s">
        <v>203</v>
      </c>
      <c r="E25" s="12"/>
      <c r="F25" s="11" t="s">
        <v>88</v>
      </c>
      <c r="G25" s="11" t="s">
        <v>88</v>
      </c>
      <c r="H25" s="25">
        <v>5</v>
      </c>
      <c r="I25" s="11">
        <v>5</v>
      </c>
      <c r="J25" s="12" t="s">
        <v>160</v>
      </c>
      <c r="K25" s="12"/>
    </row>
    <row r="26" ht="27" customHeight="1" spans="1:11">
      <c r="A26" s="10" t="s">
        <v>204</v>
      </c>
      <c r="B26" s="11" t="s">
        <v>205</v>
      </c>
      <c r="C26" s="11"/>
      <c r="D26" s="12" t="s">
        <v>206</v>
      </c>
      <c r="E26" s="12"/>
      <c r="F26" s="11" t="s">
        <v>212</v>
      </c>
      <c r="G26" s="11" t="s">
        <v>212</v>
      </c>
      <c r="H26" s="25">
        <v>5</v>
      </c>
      <c r="I26" s="11">
        <v>5</v>
      </c>
      <c r="J26" s="12" t="s">
        <v>160</v>
      </c>
      <c r="K26" s="12"/>
    </row>
    <row r="27" ht="27" customHeight="1" spans="1:11">
      <c r="A27" s="10"/>
      <c r="B27" s="11" t="s">
        <v>208</v>
      </c>
      <c r="C27" s="11"/>
      <c r="D27" s="12" t="s">
        <v>209</v>
      </c>
      <c r="E27" s="12"/>
      <c r="F27" s="11" t="s">
        <v>175</v>
      </c>
      <c r="G27" s="11" t="s">
        <v>175</v>
      </c>
      <c r="H27" s="11">
        <v>5</v>
      </c>
      <c r="I27" s="11">
        <v>5</v>
      </c>
      <c r="J27" s="12" t="s">
        <v>160</v>
      </c>
      <c r="K27" s="12"/>
    </row>
    <row r="28" ht="27" customHeight="1" spans="1:11">
      <c r="A28" s="10"/>
      <c r="B28" s="11" t="s">
        <v>210</v>
      </c>
      <c r="C28" s="11"/>
      <c r="D28" s="12" t="s">
        <v>241</v>
      </c>
      <c r="E28" s="12"/>
      <c r="F28" s="11" t="s">
        <v>175</v>
      </c>
      <c r="G28" s="11" t="s">
        <v>175</v>
      </c>
      <c r="H28" s="11">
        <v>5</v>
      </c>
      <c r="I28" s="11">
        <v>5</v>
      </c>
      <c r="J28" s="12" t="s">
        <v>160</v>
      </c>
      <c r="K28" s="12"/>
    </row>
    <row r="29" ht="27" customHeight="1" spans="1:11">
      <c r="A29" s="10" t="s">
        <v>213</v>
      </c>
      <c r="B29" s="11" t="s">
        <v>214</v>
      </c>
      <c r="C29" s="11"/>
      <c r="D29" s="12" t="s">
        <v>215</v>
      </c>
      <c r="E29" s="12"/>
      <c r="F29" s="11" t="s">
        <v>118</v>
      </c>
      <c r="G29" s="11" t="s">
        <v>118</v>
      </c>
      <c r="H29" s="11">
        <v>5</v>
      </c>
      <c r="I29" s="11">
        <v>5</v>
      </c>
      <c r="J29" s="12" t="s">
        <v>160</v>
      </c>
      <c r="K29" s="12"/>
    </row>
    <row r="30" ht="12" hidden="1" customHeight="1" spans="1:11">
      <c r="A30" s="11"/>
      <c r="B30" s="11"/>
      <c r="C30" s="11"/>
      <c r="D30" s="12"/>
      <c r="E30" s="11"/>
      <c r="F30" s="11"/>
      <c r="G30" s="11"/>
      <c r="H30" s="11"/>
      <c r="I30" s="11"/>
      <c r="J30" s="11"/>
      <c r="K30" s="12"/>
    </row>
    <row r="31" ht="21" customHeight="1" spans="1:11">
      <c r="A31" s="13" t="s">
        <v>217</v>
      </c>
      <c r="B31" s="13"/>
      <c r="C31" s="13"/>
      <c r="D31" s="13"/>
      <c r="E31" s="13"/>
      <c r="F31" s="13"/>
      <c r="G31" s="13"/>
      <c r="H31" s="28">
        <f>SUM(H14:H30)+K6</f>
        <v>100</v>
      </c>
      <c r="I31" s="28">
        <f>SUM(I14:I30)+K6</f>
        <v>99.99</v>
      </c>
      <c r="J31" s="10" t="s">
        <v>219</v>
      </c>
      <c r="K31" s="10"/>
    </row>
    <row r="32" ht="17.45" hidden="1" customHeight="1" spans="1:11">
      <c r="A32" s="13"/>
      <c r="B32" s="13"/>
      <c r="C32" s="13"/>
      <c r="D32" s="13"/>
      <c r="E32" s="13"/>
      <c r="F32" s="13"/>
      <c r="G32" s="15"/>
      <c r="H32" s="15"/>
      <c r="I32" s="20"/>
      <c r="J32" s="20"/>
      <c r="K32" s="21"/>
    </row>
    <row r="33" spans="1:11">
      <c r="A33" s="16" t="s">
        <v>220</v>
      </c>
      <c r="B33" s="17" t="s">
        <v>221</v>
      </c>
      <c r="C33" s="17"/>
      <c r="D33" s="17"/>
      <c r="E33" s="17"/>
      <c r="F33" s="17"/>
      <c r="G33" s="17"/>
      <c r="H33" s="17"/>
      <c r="I33" s="17"/>
      <c r="J33" s="17"/>
      <c r="K33" s="17"/>
    </row>
    <row r="34" spans="1:11">
      <c r="A34" s="18" t="s">
        <v>222</v>
      </c>
      <c r="B34" s="18"/>
      <c r="C34" s="18"/>
      <c r="D34" s="18"/>
      <c r="E34" s="18"/>
      <c r="F34" s="18"/>
      <c r="G34" s="18"/>
      <c r="H34" s="18"/>
      <c r="I34" s="18"/>
      <c r="J34" s="18"/>
      <c r="K34" s="18"/>
    </row>
    <row r="35" ht="48.6" customHeight="1" spans="1:11">
      <c r="A35" s="18" t="s">
        <v>223</v>
      </c>
      <c r="B35" s="18"/>
      <c r="C35" s="18"/>
      <c r="D35" s="18"/>
      <c r="E35" s="18"/>
      <c r="F35" s="18"/>
      <c r="G35" s="18"/>
      <c r="H35" s="18"/>
      <c r="I35" s="18"/>
      <c r="J35" s="18"/>
      <c r="K35" s="18"/>
    </row>
    <row r="36" ht="42.6" customHeight="1" spans="1:11">
      <c r="A36" s="18" t="s">
        <v>224</v>
      </c>
      <c r="B36" s="18"/>
      <c r="C36" s="18"/>
      <c r="D36" s="18"/>
      <c r="E36" s="18"/>
      <c r="F36" s="18"/>
      <c r="G36" s="18"/>
      <c r="H36" s="18"/>
      <c r="I36" s="18"/>
      <c r="J36" s="18"/>
      <c r="K36" s="18"/>
    </row>
  </sheetData>
  <mergeCells count="85">
    <mergeCell ref="A1:K1"/>
    <mergeCell ref="B2:K2"/>
    <mergeCell ref="B3:D3"/>
    <mergeCell ref="F3:K3"/>
    <mergeCell ref="A4:K4"/>
    <mergeCell ref="A5:B5"/>
    <mergeCell ref="D5:E5"/>
    <mergeCell ref="F5:G5"/>
    <mergeCell ref="I5:J5"/>
    <mergeCell ref="A6:B6"/>
    <mergeCell ref="D6:E6"/>
    <mergeCell ref="F6:G6"/>
    <mergeCell ref="I6:J6"/>
    <mergeCell ref="A7:B7"/>
    <mergeCell ref="D7:E7"/>
    <mergeCell ref="F7:G7"/>
    <mergeCell ref="I7:J7"/>
    <mergeCell ref="A8:B8"/>
    <mergeCell ref="D8:E8"/>
    <mergeCell ref="F8:G8"/>
    <mergeCell ref="I8:J8"/>
    <mergeCell ref="A9:B9"/>
    <mergeCell ref="D9:E9"/>
    <mergeCell ref="F9:G9"/>
    <mergeCell ref="I9:J9"/>
    <mergeCell ref="A10:B10"/>
    <mergeCell ref="B11:E11"/>
    <mergeCell ref="F11:K11"/>
    <mergeCell ref="B12:E12"/>
    <mergeCell ref="F12:K12"/>
    <mergeCell ref="B13:C13"/>
    <mergeCell ref="D13:E13"/>
    <mergeCell ref="J13:K13"/>
    <mergeCell ref="B14:C14"/>
    <mergeCell ref="D14:E14"/>
    <mergeCell ref="J14:K14"/>
    <mergeCell ref="B15:C15"/>
    <mergeCell ref="D15:E15"/>
    <mergeCell ref="J15:K15"/>
    <mergeCell ref="B16:C16"/>
    <mergeCell ref="D16:E16"/>
    <mergeCell ref="J16:K16"/>
    <mergeCell ref="D17:E17"/>
    <mergeCell ref="J17:K17"/>
    <mergeCell ref="D18:E18"/>
    <mergeCell ref="J18:K18"/>
    <mergeCell ref="D19:E19"/>
    <mergeCell ref="J19:K19"/>
    <mergeCell ref="D20:E20"/>
    <mergeCell ref="J20:K20"/>
    <mergeCell ref="D21:E21"/>
    <mergeCell ref="J21:K21"/>
    <mergeCell ref="D22:E22"/>
    <mergeCell ref="J22:K22"/>
    <mergeCell ref="D23:E23"/>
    <mergeCell ref="J23:K23"/>
    <mergeCell ref="D24:E24"/>
    <mergeCell ref="J24:K24"/>
    <mergeCell ref="D25:E25"/>
    <mergeCell ref="J25:K25"/>
    <mergeCell ref="B26:C26"/>
    <mergeCell ref="D26:E26"/>
    <mergeCell ref="J26:K26"/>
    <mergeCell ref="B27:C27"/>
    <mergeCell ref="D27:E27"/>
    <mergeCell ref="J27:K27"/>
    <mergeCell ref="B28:C28"/>
    <mergeCell ref="D28:E28"/>
    <mergeCell ref="J28:K28"/>
    <mergeCell ref="B29:C29"/>
    <mergeCell ref="D29:E29"/>
    <mergeCell ref="J29:K29"/>
    <mergeCell ref="A31:G31"/>
    <mergeCell ref="J31:K31"/>
    <mergeCell ref="B33:K33"/>
    <mergeCell ref="A34:K34"/>
    <mergeCell ref="A35:K35"/>
    <mergeCell ref="A36:K36"/>
    <mergeCell ref="A11:A12"/>
    <mergeCell ref="A14:A16"/>
    <mergeCell ref="A17:A25"/>
    <mergeCell ref="A26:A28"/>
    <mergeCell ref="B17:C21"/>
    <mergeCell ref="B22:C23"/>
    <mergeCell ref="B24:C25"/>
  </mergeCells>
  <pageMargins left="0.708333333333333" right="0.708333333333333" top="0.747916666666667" bottom="0.747916666666667" header="0.314583333333333" footer="0.314583333333333"/>
  <pageSetup paperSize="9" scale="66"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tabSelected="1" topLeftCell="A21" workbookViewId="0">
      <selection activeCell="H14" sqref="H14:I35"/>
    </sheetView>
  </sheetViews>
  <sheetFormatPr defaultColWidth="9" defaultRowHeight="14.4"/>
  <cols>
    <col min="1" max="1" width="13.3796296296296" customWidth="1"/>
    <col min="2" max="2" width="7.37962962962963" customWidth="1"/>
    <col min="3" max="3" width="11.75" customWidth="1"/>
    <col min="4" max="4" width="21.7777777777778" customWidth="1"/>
    <col min="5" max="5" width="9.75" customWidth="1"/>
    <col min="6" max="6" width="14.5" customWidth="1"/>
    <col min="7" max="7" width="11.25" customWidth="1"/>
    <col min="8" max="8" width="13.5" customWidth="1"/>
    <col min="9" max="9" width="12.8796296296296" customWidth="1"/>
    <col min="10" max="10" width="6.5" customWidth="1"/>
    <col min="11" max="11" width="16.5" customWidth="1"/>
  </cols>
  <sheetData>
    <row r="1" s="1" customFormat="1" ht="56.65" customHeight="1" spans="1:11">
      <c r="A1" s="3" t="s">
        <v>146</v>
      </c>
      <c r="B1" s="3"/>
      <c r="C1" s="3"/>
      <c r="D1" s="3"/>
      <c r="E1" s="3"/>
      <c r="F1" s="3"/>
      <c r="G1" s="3"/>
      <c r="H1" s="3"/>
      <c r="I1" s="3"/>
      <c r="J1" s="3"/>
      <c r="K1" s="3"/>
    </row>
    <row r="2" s="2" customFormat="1" ht="19.15" customHeight="1" spans="1:11">
      <c r="A2" s="4" t="s">
        <v>147</v>
      </c>
      <c r="B2" s="4" t="s">
        <v>143</v>
      </c>
      <c r="C2" s="4"/>
      <c r="D2" s="4"/>
      <c r="E2" s="4"/>
      <c r="F2" s="4"/>
      <c r="G2" s="4"/>
      <c r="H2" s="4"/>
      <c r="I2" s="4"/>
      <c r="J2" s="4"/>
      <c r="K2" s="4"/>
    </row>
    <row r="3" ht="21" customHeight="1" spans="1:11">
      <c r="A3" s="4" t="s">
        <v>148</v>
      </c>
      <c r="B3" s="4" t="s">
        <v>30</v>
      </c>
      <c r="C3" s="4"/>
      <c r="D3" s="4"/>
      <c r="E3" s="4" t="s">
        <v>149</v>
      </c>
      <c r="F3" s="4" t="s">
        <v>30</v>
      </c>
      <c r="G3" s="4"/>
      <c r="H3" s="4"/>
      <c r="I3" s="4"/>
      <c r="J3" s="4"/>
      <c r="K3" s="4"/>
    </row>
    <row r="4" ht="21" customHeight="1" spans="1:11">
      <c r="A4" s="4" t="s">
        <v>129</v>
      </c>
      <c r="B4" s="4"/>
      <c r="C4" s="4"/>
      <c r="D4" s="4"/>
      <c r="E4" s="4"/>
      <c r="F4" s="4"/>
      <c r="G4" s="4"/>
      <c r="H4" s="4"/>
      <c r="I4" s="4"/>
      <c r="J4" s="4"/>
      <c r="K4" s="4"/>
    </row>
    <row r="5" ht="24" customHeight="1" spans="1:11">
      <c r="A5" s="4"/>
      <c r="B5" s="4"/>
      <c r="C5" s="5" t="s">
        <v>150</v>
      </c>
      <c r="D5" s="4" t="s">
        <v>151</v>
      </c>
      <c r="E5" s="4"/>
      <c r="F5" s="4" t="s">
        <v>152</v>
      </c>
      <c r="G5" s="4"/>
      <c r="H5" s="4" t="s">
        <v>153</v>
      </c>
      <c r="I5" s="4" t="s">
        <v>36</v>
      </c>
      <c r="J5" s="4"/>
      <c r="K5" s="4" t="s">
        <v>37</v>
      </c>
    </row>
    <row r="6" ht="27" customHeight="1" spans="1:11">
      <c r="A6" s="4" t="s">
        <v>154</v>
      </c>
      <c r="B6" s="4"/>
      <c r="C6" s="4">
        <v>1334.25154</v>
      </c>
      <c r="D6" s="4">
        <v>1334.26154</v>
      </c>
      <c r="E6" s="4"/>
      <c r="F6" s="4">
        <v>1334.26154</v>
      </c>
      <c r="G6" s="4"/>
      <c r="H6" s="4">
        <v>100</v>
      </c>
      <c r="I6" s="4" t="s">
        <v>156</v>
      </c>
      <c r="J6" s="4"/>
      <c r="K6" s="4" t="s">
        <v>242</v>
      </c>
    </row>
    <row r="7" ht="27" customHeight="1" spans="1:11">
      <c r="A7" s="4" t="s">
        <v>157</v>
      </c>
      <c r="B7" s="4"/>
      <c r="C7" s="4">
        <v>1334.26154</v>
      </c>
      <c r="D7" s="4">
        <v>1334.26154</v>
      </c>
      <c r="E7" s="4"/>
      <c r="F7" s="4">
        <v>1334.26154</v>
      </c>
      <c r="G7" s="4"/>
      <c r="H7" s="4">
        <v>100</v>
      </c>
      <c r="I7" s="4" t="s">
        <v>158</v>
      </c>
      <c r="J7" s="4"/>
      <c r="K7" s="4" t="s">
        <v>159</v>
      </c>
    </row>
    <row r="8" ht="27" customHeight="1" spans="1:11">
      <c r="A8" s="22" t="s">
        <v>135</v>
      </c>
      <c r="B8" s="23"/>
      <c r="C8" s="4"/>
      <c r="D8" s="22"/>
      <c r="E8" s="23"/>
      <c r="F8" s="22"/>
      <c r="G8" s="23"/>
      <c r="H8" s="4"/>
      <c r="I8" s="22"/>
      <c r="J8" s="23"/>
      <c r="K8" s="4"/>
    </row>
    <row r="9" ht="27" customHeight="1" spans="1:11">
      <c r="A9" s="4" t="s">
        <v>136</v>
      </c>
      <c r="B9" s="4"/>
      <c r="C9" s="4" t="s">
        <v>160</v>
      </c>
      <c r="D9" s="4" t="s">
        <v>160</v>
      </c>
      <c r="E9" s="4"/>
      <c r="F9" s="4" t="s">
        <v>160</v>
      </c>
      <c r="G9" s="4"/>
      <c r="H9" s="4" t="s">
        <v>161</v>
      </c>
      <c r="I9" s="4" t="s">
        <v>158</v>
      </c>
      <c r="J9" s="4"/>
      <c r="K9" s="4" t="s">
        <v>161</v>
      </c>
    </row>
    <row r="10" ht="1.9" hidden="1" customHeight="1" spans="1:12">
      <c r="A10" s="4"/>
      <c r="B10" s="4"/>
      <c r="C10" s="6"/>
      <c r="D10" s="6"/>
      <c r="E10" s="6"/>
      <c r="F10" s="6"/>
      <c r="G10" s="4"/>
      <c r="H10" s="4"/>
      <c r="I10" s="4"/>
      <c r="J10" s="4"/>
      <c r="K10" s="6"/>
      <c r="L10" s="19"/>
    </row>
    <row r="11" ht="24" customHeight="1" spans="1:11">
      <c r="A11" s="7" t="s">
        <v>162</v>
      </c>
      <c r="B11" s="7" t="s">
        <v>43</v>
      </c>
      <c r="C11" s="7"/>
      <c r="D11" s="7"/>
      <c r="E11" s="7"/>
      <c r="F11" s="7" t="s">
        <v>163</v>
      </c>
      <c r="G11" s="7"/>
      <c r="H11" s="7"/>
      <c r="I11" s="7"/>
      <c r="J11" s="7"/>
      <c r="K11" s="7"/>
    </row>
    <row r="12" ht="98.45" customHeight="1" spans="1:11">
      <c r="A12" s="7"/>
      <c r="B12" s="8" t="s">
        <v>243</v>
      </c>
      <c r="C12" s="8"/>
      <c r="D12" s="8"/>
      <c r="E12" s="8"/>
      <c r="F12" s="8" t="s">
        <v>244</v>
      </c>
      <c r="G12" s="8"/>
      <c r="H12" s="8"/>
      <c r="I12" s="8"/>
      <c r="J12" s="8"/>
      <c r="K12" s="8"/>
    </row>
    <row r="13" ht="24" customHeight="1" spans="1:11">
      <c r="A13" s="9" t="s">
        <v>52</v>
      </c>
      <c r="B13" s="9" t="s">
        <v>53</v>
      </c>
      <c r="C13" s="9"/>
      <c r="D13" s="9" t="s">
        <v>54</v>
      </c>
      <c r="E13" s="9"/>
      <c r="F13" s="9" t="s">
        <v>55</v>
      </c>
      <c r="G13" s="9" t="s">
        <v>56</v>
      </c>
      <c r="H13" s="9" t="s">
        <v>166</v>
      </c>
      <c r="I13" s="9" t="s">
        <v>167</v>
      </c>
      <c r="J13" s="9" t="s">
        <v>57</v>
      </c>
      <c r="K13" s="9"/>
    </row>
    <row r="14" ht="27" customHeight="1" spans="1:11">
      <c r="A14" s="10" t="s">
        <v>168</v>
      </c>
      <c r="B14" s="11" t="s">
        <v>169</v>
      </c>
      <c r="C14" s="11"/>
      <c r="D14" s="12" t="s">
        <v>170</v>
      </c>
      <c r="E14" s="12"/>
      <c r="F14" s="11" t="s">
        <v>101</v>
      </c>
      <c r="G14" s="11" t="s">
        <v>171</v>
      </c>
      <c r="H14" s="11" t="s">
        <v>172</v>
      </c>
      <c r="I14" s="11">
        <v>6.68</v>
      </c>
      <c r="J14" s="12" t="s">
        <v>160</v>
      </c>
      <c r="K14" s="12"/>
    </row>
    <row r="15" ht="27" customHeight="1" spans="1:11">
      <c r="A15" s="10"/>
      <c r="B15" s="11" t="s">
        <v>173</v>
      </c>
      <c r="C15" s="11"/>
      <c r="D15" s="12" t="s">
        <v>174</v>
      </c>
      <c r="E15" s="12"/>
      <c r="F15" s="11" t="s">
        <v>175</v>
      </c>
      <c r="G15" s="11" t="s">
        <v>171</v>
      </c>
      <c r="H15" s="11" t="s">
        <v>176</v>
      </c>
      <c r="I15" s="11">
        <v>6.66</v>
      </c>
      <c r="J15" s="12" t="s">
        <v>160</v>
      </c>
      <c r="K15" s="12"/>
    </row>
    <row r="16" ht="27" customHeight="1" spans="1:11">
      <c r="A16" s="10"/>
      <c r="B16" s="11" t="s">
        <v>177</v>
      </c>
      <c r="C16" s="11"/>
      <c r="D16" s="12" t="s">
        <v>178</v>
      </c>
      <c r="E16" s="12"/>
      <c r="F16" s="11" t="s">
        <v>179</v>
      </c>
      <c r="G16" s="11" t="s">
        <v>171</v>
      </c>
      <c r="H16" s="11" t="s">
        <v>176</v>
      </c>
      <c r="I16" s="11">
        <v>6.66</v>
      </c>
      <c r="J16" s="12" t="s">
        <v>160</v>
      </c>
      <c r="K16" s="12"/>
    </row>
    <row r="17" ht="27" customHeight="1" spans="1:11">
      <c r="A17" s="10" t="s">
        <v>180</v>
      </c>
      <c r="B17" s="11" t="s">
        <v>181</v>
      </c>
      <c r="C17" s="11"/>
      <c r="D17" s="12" t="s">
        <v>245</v>
      </c>
      <c r="E17" s="12"/>
      <c r="F17" s="11" t="s">
        <v>179</v>
      </c>
      <c r="G17" s="11" t="s">
        <v>171</v>
      </c>
      <c r="H17" s="11" t="s">
        <v>246</v>
      </c>
      <c r="I17" s="11">
        <v>2.85</v>
      </c>
      <c r="J17" s="12" t="s">
        <v>160</v>
      </c>
      <c r="K17" s="12"/>
    </row>
    <row r="18" ht="27" customHeight="1" spans="1:11">
      <c r="A18" s="10"/>
      <c r="B18" s="11"/>
      <c r="C18" s="11"/>
      <c r="D18" s="12" t="s">
        <v>182</v>
      </c>
      <c r="E18" s="12"/>
      <c r="F18" s="11" t="s">
        <v>179</v>
      </c>
      <c r="G18" s="11" t="s">
        <v>171</v>
      </c>
      <c r="H18" s="11" t="s">
        <v>247</v>
      </c>
      <c r="I18" s="11">
        <v>2.95</v>
      </c>
      <c r="J18" s="12" t="s">
        <v>160</v>
      </c>
      <c r="K18" s="12"/>
    </row>
    <row r="19" ht="27" customHeight="1" spans="1:11">
      <c r="A19" s="10"/>
      <c r="B19" s="11"/>
      <c r="C19" s="11"/>
      <c r="D19" s="12" t="s">
        <v>248</v>
      </c>
      <c r="E19" s="12"/>
      <c r="F19" s="11" t="s">
        <v>249</v>
      </c>
      <c r="G19" s="11" t="s">
        <v>249</v>
      </c>
      <c r="H19" s="11" t="s">
        <v>246</v>
      </c>
      <c r="I19" s="11">
        <v>2.85</v>
      </c>
      <c r="J19" s="12" t="s">
        <v>160</v>
      </c>
      <c r="K19" s="12"/>
    </row>
    <row r="20" ht="27" customHeight="1" spans="1:11">
      <c r="A20" s="10"/>
      <c r="B20" s="11"/>
      <c r="C20" s="11"/>
      <c r="D20" s="12" t="s">
        <v>250</v>
      </c>
      <c r="E20" s="12"/>
      <c r="F20" s="11" t="s">
        <v>236</v>
      </c>
      <c r="G20" s="11" t="s">
        <v>171</v>
      </c>
      <c r="H20" s="11" t="s">
        <v>246</v>
      </c>
      <c r="I20" s="11">
        <v>2.85</v>
      </c>
      <c r="J20" s="12" t="s">
        <v>160</v>
      </c>
      <c r="K20" s="12"/>
    </row>
    <row r="21" ht="27" customHeight="1" spans="1:11">
      <c r="A21" s="10"/>
      <c r="B21" s="11"/>
      <c r="C21" s="11"/>
      <c r="D21" s="12" t="s">
        <v>251</v>
      </c>
      <c r="E21" s="12"/>
      <c r="F21" s="11" t="s">
        <v>252</v>
      </c>
      <c r="G21" s="11" t="s">
        <v>253</v>
      </c>
      <c r="H21" s="11" t="s">
        <v>246</v>
      </c>
      <c r="I21" s="11">
        <v>2.85</v>
      </c>
      <c r="J21" s="12" t="s">
        <v>160</v>
      </c>
      <c r="K21" s="12"/>
    </row>
    <row r="22" ht="27" customHeight="1" spans="1:11">
      <c r="A22" s="10"/>
      <c r="B22" s="11"/>
      <c r="C22" s="11"/>
      <c r="D22" s="12" t="s">
        <v>254</v>
      </c>
      <c r="E22" s="12"/>
      <c r="F22" s="11" t="s">
        <v>179</v>
      </c>
      <c r="G22" s="11" t="s">
        <v>171</v>
      </c>
      <c r="H22" s="11" t="s">
        <v>246</v>
      </c>
      <c r="I22" s="11">
        <v>2.85</v>
      </c>
      <c r="J22" s="12" t="s">
        <v>160</v>
      </c>
      <c r="K22" s="12"/>
    </row>
    <row r="23" ht="27" customHeight="1" spans="1:11">
      <c r="A23" s="10"/>
      <c r="B23" s="11"/>
      <c r="C23" s="11"/>
      <c r="D23" s="12" t="s">
        <v>255</v>
      </c>
      <c r="E23" s="12"/>
      <c r="F23" s="11" t="s">
        <v>256</v>
      </c>
      <c r="G23" s="11" t="s">
        <v>257</v>
      </c>
      <c r="H23" s="11" t="s">
        <v>246</v>
      </c>
      <c r="I23" s="11">
        <v>2.85</v>
      </c>
      <c r="J23" s="12" t="s">
        <v>160</v>
      </c>
      <c r="K23" s="12"/>
    </row>
    <row r="24" ht="27" customHeight="1" spans="1:11">
      <c r="A24" s="10"/>
      <c r="B24" s="11" t="s">
        <v>188</v>
      </c>
      <c r="C24" s="11"/>
      <c r="D24" s="12" t="s">
        <v>258</v>
      </c>
      <c r="E24" s="12"/>
      <c r="F24" s="11" t="s">
        <v>179</v>
      </c>
      <c r="G24" s="11" t="s">
        <v>171</v>
      </c>
      <c r="H24" s="11" t="s">
        <v>246</v>
      </c>
      <c r="I24" s="11">
        <v>2.85</v>
      </c>
      <c r="J24" s="12" t="s">
        <v>160</v>
      </c>
      <c r="K24" s="12"/>
    </row>
    <row r="25" ht="27" customHeight="1" spans="1:11">
      <c r="A25" s="10"/>
      <c r="B25" s="11"/>
      <c r="C25" s="11"/>
      <c r="D25" s="12" t="s">
        <v>189</v>
      </c>
      <c r="E25" s="12"/>
      <c r="F25" s="11" t="s">
        <v>179</v>
      </c>
      <c r="G25" s="11" t="s">
        <v>171</v>
      </c>
      <c r="H25" s="11" t="s">
        <v>246</v>
      </c>
      <c r="I25" s="11">
        <v>2.85</v>
      </c>
      <c r="J25" s="12" t="s">
        <v>160</v>
      </c>
      <c r="K25" s="12"/>
    </row>
    <row r="26" ht="27" customHeight="1" spans="1:11">
      <c r="A26" s="10"/>
      <c r="B26" s="11"/>
      <c r="C26" s="11"/>
      <c r="D26" s="12" t="s">
        <v>191</v>
      </c>
      <c r="E26" s="12"/>
      <c r="F26" s="11" t="s">
        <v>78</v>
      </c>
      <c r="G26" s="11" t="s">
        <v>171</v>
      </c>
      <c r="H26" s="11" t="s">
        <v>246</v>
      </c>
      <c r="I26" s="11">
        <v>2.85</v>
      </c>
      <c r="J26" s="12" t="s">
        <v>160</v>
      </c>
      <c r="K26" s="12"/>
    </row>
    <row r="27" ht="27" customHeight="1" spans="1:11">
      <c r="A27" s="10"/>
      <c r="B27" s="11"/>
      <c r="C27" s="11"/>
      <c r="D27" s="12" t="s">
        <v>192</v>
      </c>
      <c r="E27" s="12"/>
      <c r="F27" s="11" t="s">
        <v>259</v>
      </c>
      <c r="G27" s="11" t="s">
        <v>260</v>
      </c>
      <c r="H27" s="11" t="s">
        <v>246</v>
      </c>
      <c r="I27" s="11">
        <v>2.85</v>
      </c>
      <c r="J27" s="12" t="s">
        <v>160</v>
      </c>
      <c r="K27" s="12"/>
    </row>
    <row r="28" ht="27" customHeight="1" spans="1:11">
      <c r="A28" s="10"/>
      <c r="B28" s="11"/>
      <c r="C28" s="11"/>
      <c r="D28" s="12" t="s">
        <v>195</v>
      </c>
      <c r="E28" s="12"/>
      <c r="F28" s="11" t="s">
        <v>261</v>
      </c>
      <c r="G28" s="11" t="s">
        <v>262</v>
      </c>
      <c r="H28" s="11" t="s">
        <v>246</v>
      </c>
      <c r="I28" s="11">
        <v>2.85</v>
      </c>
      <c r="J28" s="12" t="s">
        <v>160</v>
      </c>
      <c r="K28" s="12"/>
    </row>
    <row r="29" ht="27" customHeight="1" spans="1:11">
      <c r="A29" s="10"/>
      <c r="B29" s="11" t="s">
        <v>201</v>
      </c>
      <c r="C29" s="11"/>
      <c r="D29" s="12" t="s">
        <v>202</v>
      </c>
      <c r="E29" s="12"/>
      <c r="F29" s="11" t="s">
        <v>88</v>
      </c>
      <c r="G29" s="11" t="s">
        <v>171</v>
      </c>
      <c r="H29" s="11" t="s">
        <v>246</v>
      </c>
      <c r="I29" s="11">
        <v>2.6</v>
      </c>
      <c r="J29" s="12" t="s">
        <v>190</v>
      </c>
      <c r="K29" s="12"/>
    </row>
    <row r="30" ht="27" customHeight="1" spans="1:11">
      <c r="A30" s="10"/>
      <c r="B30" s="11"/>
      <c r="C30" s="11"/>
      <c r="D30" s="12" t="s">
        <v>203</v>
      </c>
      <c r="E30" s="12"/>
      <c r="F30" s="11" t="s">
        <v>88</v>
      </c>
      <c r="G30" s="11" t="s">
        <v>263</v>
      </c>
      <c r="H30" s="11" t="s">
        <v>246</v>
      </c>
      <c r="I30" s="11">
        <v>2.85</v>
      </c>
      <c r="J30" s="12" t="s">
        <v>160</v>
      </c>
      <c r="K30" s="12"/>
    </row>
    <row r="31" ht="27" customHeight="1" spans="1:11">
      <c r="A31" s="10" t="s">
        <v>204</v>
      </c>
      <c r="B31" s="11" t="s">
        <v>205</v>
      </c>
      <c r="C31" s="11"/>
      <c r="D31" s="12" t="s">
        <v>264</v>
      </c>
      <c r="E31" s="12"/>
      <c r="F31" s="11" t="s">
        <v>265</v>
      </c>
      <c r="G31" s="11" t="s">
        <v>171</v>
      </c>
      <c r="H31" s="11" t="s">
        <v>231</v>
      </c>
      <c r="I31" s="11">
        <v>5</v>
      </c>
      <c r="J31" s="12" t="s">
        <v>160</v>
      </c>
      <c r="K31" s="12"/>
    </row>
    <row r="32" ht="27" customHeight="1" spans="1:11">
      <c r="A32" s="10"/>
      <c r="B32" s="11" t="s">
        <v>208</v>
      </c>
      <c r="C32" s="11"/>
      <c r="D32" s="12" t="s">
        <v>266</v>
      </c>
      <c r="E32" s="12"/>
      <c r="F32" s="11" t="s">
        <v>175</v>
      </c>
      <c r="G32" s="11" t="s">
        <v>171</v>
      </c>
      <c r="H32" s="11" t="s">
        <v>231</v>
      </c>
      <c r="I32" s="11">
        <v>5</v>
      </c>
      <c r="J32" s="12" t="s">
        <v>160</v>
      </c>
      <c r="K32" s="12"/>
    </row>
    <row r="33" ht="27" customHeight="1" spans="1:11">
      <c r="A33" s="10"/>
      <c r="B33" s="11"/>
      <c r="C33" s="11"/>
      <c r="D33" s="12" t="s">
        <v>267</v>
      </c>
      <c r="E33" s="12"/>
      <c r="F33" s="11" t="s">
        <v>268</v>
      </c>
      <c r="G33" s="11" t="s">
        <v>171</v>
      </c>
      <c r="H33" s="11" t="s">
        <v>231</v>
      </c>
      <c r="I33" s="11">
        <v>5</v>
      </c>
      <c r="J33" s="12" t="s">
        <v>160</v>
      </c>
      <c r="K33" s="12"/>
    </row>
    <row r="34" ht="27" customHeight="1" spans="1:11">
      <c r="A34" s="10"/>
      <c r="B34" s="11" t="s">
        <v>210</v>
      </c>
      <c r="C34" s="11"/>
      <c r="D34" s="12" t="s">
        <v>269</v>
      </c>
      <c r="E34" s="12"/>
      <c r="F34" s="11" t="s">
        <v>270</v>
      </c>
      <c r="G34" s="11" t="s">
        <v>171</v>
      </c>
      <c r="H34" s="11" t="s">
        <v>231</v>
      </c>
      <c r="I34" s="11">
        <v>5</v>
      </c>
      <c r="J34" s="12" t="s">
        <v>160</v>
      </c>
      <c r="K34" s="12"/>
    </row>
    <row r="35" ht="27" customHeight="1" spans="1:11">
      <c r="A35" s="10" t="s">
        <v>213</v>
      </c>
      <c r="B35" s="11" t="s">
        <v>214</v>
      </c>
      <c r="C35" s="11"/>
      <c r="D35" s="12" t="s">
        <v>271</v>
      </c>
      <c r="E35" s="12"/>
      <c r="F35" s="11" t="s">
        <v>118</v>
      </c>
      <c r="G35" s="11" t="s">
        <v>216</v>
      </c>
      <c r="H35" s="11" t="s">
        <v>156</v>
      </c>
      <c r="I35" s="11">
        <v>10</v>
      </c>
      <c r="J35" s="12" t="s">
        <v>160</v>
      </c>
      <c r="K35" s="12"/>
    </row>
    <row r="36" ht="12" hidden="1" customHeight="1" spans="1:11">
      <c r="A36" s="11"/>
      <c r="B36" s="11"/>
      <c r="C36" s="11"/>
      <c r="D36" s="12"/>
      <c r="E36" s="11"/>
      <c r="F36" s="11"/>
      <c r="G36" s="11"/>
      <c r="H36" s="11"/>
      <c r="I36" s="11"/>
      <c r="J36" s="11"/>
      <c r="K36" s="12"/>
    </row>
    <row r="37" ht="21" customHeight="1" spans="1:11">
      <c r="A37" s="13" t="s">
        <v>217</v>
      </c>
      <c r="B37" s="13"/>
      <c r="C37" s="13"/>
      <c r="D37" s="13"/>
      <c r="E37" s="13"/>
      <c r="F37" s="13"/>
      <c r="G37" s="13"/>
      <c r="H37" s="14" t="s">
        <v>218</v>
      </c>
      <c r="I37" s="24">
        <f>SUM(I14:I36)+K6</f>
        <v>99.748</v>
      </c>
      <c r="J37" s="10" t="s">
        <v>219</v>
      </c>
      <c r="K37" s="10"/>
    </row>
    <row r="38" ht="17.45" hidden="1" customHeight="1" spans="1:11">
      <c r="A38" s="13"/>
      <c r="B38" s="13"/>
      <c r="C38" s="13"/>
      <c r="D38" s="13"/>
      <c r="E38" s="13"/>
      <c r="F38" s="13"/>
      <c r="G38" s="15"/>
      <c r="H38" s="15"/>
      <c r="I38" s="20"/>
      <c r="J38" s="20"/>
      <c r="K38" s="21"/>
    </row>
    <row r="39" spans="1:11">
      <c r="A39" s="16" t="s">
        <v>220</v>
      </c>
      <c r="B39" s="17" t="s">
        <v>221</v>
      </c>
      <c r="C39" s="17"/>
      <c r="D39" s="17"/>
      <c r="E39" s="17"/>
      <c r="F39" s="17"/>
      <c r="G39" s="17"/>
      <c r="H39" s="17"/>
      <c r="I39" s="17"/>
      <c r="J39" s="17"/>
      <c r="K39" s="17"/>
    </row>
    <row r="40" spans="1:11">
      <c r="A40" s="18" t="s">
        <v>222</v>
      </c>
      <c r="B40" s="18"/>
      <c r="C40" s="18"/>
      <c r="D40" s="18"/>
      <c r="E40" s="18"/>
      <c r="F40" s="18"/>
      <c r="G40" s="18"/>
      <c r="H40" s="18"/>
      <c r="I40" s="18"/>
      <c r="J40" s="18"/>
      <c r="K40" s="18"/>
    </row>
    <row r="41" ht="48.6" customHeight="1" spans="1:11">
      <c r="A41" s="18" t="s">
        <v>223</v>
      </c>
      <c r="B41" s="18"/>
      <c r="C41" s="18"/>
      <c r="D41" s="18"/>
      <c r="E41" s="18"/>
      <c r="F41" s="18"/>
      <c r="G41" s="18"/>
      <c r="H41" s="18"/>
      <c r="I41" s="18"/>
      <c r="J41" s="18"/>
      <c r="K41" s="18"/>
    </row>
    <row r="42" ht="42.6" customHeight="1" spans="1:11">
      <c r="A42" s="18" t="s">
        <v>224</v>
      </c>
      <c r="B42" s="18"/>
      <c r="C42" s="18"/>
      <c r="D42" s="18"/>
      <c r="E42" s="18"/>
      <c r="F42" s="18"/>
      <c r="G42" s="18"/>
      <c r="H42" s="18"/>
      <c r="I42" s="18"/>
      <c r="J42" s="18"/>
      <c r="K42" s="18"/>
    </row>
  </sheetData>
  <mergeCells count="97">
    <mergeCell ref="A1:K1"/>
    <mergeCell ref="B2:K2"/>
    <mergeCell ref="B3:D3"/>
    <mergeCell ref="F3:K3"/>
    <mergeCell ref="A4:K4"/>
    <mergeCell ref="A5:B5"/>
    <mergeCell ref="D5:E5"/>
    <mergeCell ref="F5:G5"/>
    <mergeCell ref="I5:J5"/>
    <mergeCell ref="A6:B6"/>
    <mergeCell ref="D6:E6"/>
    <mergeCell ref="F6:G6"/>
    <mergeCell ref="I6:J6"/>
    <mergeCell ref="A7:B7"/>
    <mergeCell ref="D7:E7"/>
    <mergeCell ref="F7:G7"/>
    <mergeCell ref="I7:J7"/>
    <mergeCell ref="A8:B8"/>
    <mergeCell ref="D8:E8"/>
    <mergeCell ref="F8:G8"/>
    <mergeCell ref="I8:J8"/>
    <mergeCell ref="A9:B9"/>
    <mergeCell ref="D9:E9"/>
    <mergeCell ref="F9:G9"/>
    <mergeCell ref="I9:J9"/>
    <mergeCell ref="A10:B10"/>
    <mergeCell ref="B11:E11"/>
    <mergeCell ref="F11:K11"/>
    <mergeCell ref="B12:E12"/>
    <mergeCell ref="F12:K12"/>
    <mergeCell ref="B13:C13"/>
    <mergeCell ref="D13:E13"/>
    <mergeCell ref="J13:K13"/>
    <mergeCell ref="B14:C14"/>
    <mergeCell ref="D14:E14"/>
    <mergeCell ref="J14:K14"/>
    <mergeCell ref="B15:C15"/>
    <mergeCell ref="D15:E15"/>
    <mergeCell ref="J15:K15"/>
    <mergeCell ref="B16:C16"/>
    <mergeCell ref="D16:E16"/>
    <mergeCell ref="J16:K16"/>
    <mergeCell ref="D17:E17"/>
    <mergeCell ref="J17:K17"/>
    <mergeCell ref="D18:E18"/>
    <mergeCell ref="J18:K18"/>
    <mergeCell ref="D19:E19"/>
    <mergeCell ref="J19:K19"/>
    <mergeCell ref="D20:E20"/>
    <mergeCell ref="J20:K20"/>
    <mergeCell ref="D21:E21"/>
    <mergeCell ref="J21:K21"/>
    <mergeCell ref="D22:E22"/>
    <mergeCell ref="J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B31:C31"/>
    <mergeCell ref="D31:E31"/>
    <mergeCell ref="J31:K31"/>
    <mergeCell ref="D32:E32"/>
    <mergeCell ref="J32:K32"/>
    <mergeCell ref="D33:E33"/>
    <mergeCell ref="J33:K33"/>
    <mergeCell ref="B34:C34"/>
    <mergeCell ref="D34:E34"/>
    <mergeCell ref="J34:K34"/>
    <mergeCell ref="B35:C35"/>
    <mergeCell ref="D35:E35"/>
    <mergeCell ref="J35:K35"/>
    <mergeCell ref="A37:G37"/>
    <mergeCell ref="J37:K37"/>
    <mergeCell ref="B39:K39"/>
    <mergeCell ref="A40:K40"/>
    <mergeCell ref="A41:K41"/>
    <mergeCell ref="A42:K42"/>
    <mergeCell ref="A11:A12"/>
    <mergeCell ref="A14:A16"/>
    <mergeCell ref="A17:A30"/>
    <mergeCell ref="A31:A34"/>
    <mergeCell ref="B17:C23"/>
    <mergeCell ref="B24:C28"/>
    <mergeCell ref="B29:C30"/>
    <mergeCell ref="B32:C33"/>
  </mergeCells>
  <pageMargins left="0.708333333333333" right="0.708333333333333" top="0.747916666666667" bottom="0.747916666666667" header="0.314583333333333" footer="0.314583333333333"/>
  <pageSetup paperSize="9" scale="66"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15" workbookViewId="0">
      <selection activeCell="A31" sqref="A31:K31"/>
    </sheetView>
  </sheetViews>
  <sheetFormatPr defaultColWidth="9" defaultRowHeight="14.4"/>
  <cols>
    <col min="1" max="1" width="13.3796296296296" customWidth="1"/>
    <col min="2" max="2" width="7.37962962962963" customWidth="1"/>
    <col min="3" max="3" width="11.75" customWidth="1"/>
    <col min="4" max="4" width="16.75" customWidth="1"/>
    <col min="5" max="5" width="9.75" customWidth="1"/>
    <col min="6" max="6" width="14.5" customWidth="1"/>
    <col min="7" max="7" width="11.25" customWidth="1"/>
    <col min="8" max="8" width="13.5" customWidth="1"/>
    <col min="9" max="9" width="12.8796296296296" customWidth="1"/>
    <col min="10" max="10" width="6.5" customWidth="1"/>
    <col min="11" max="11" width="16.5" customWidth="1"/>
  </cols>
  <sheetData>
    <row r="1" s="1" customFormat="1" ht="56.65" customHeight="1" spans="1:11">
      <c r="A1" s="3" t="s">
        <v>146</v>
      </c>
      <c r="B1" s="3"/>
      <c r="C1" s="3"/>
      <c r="D1" s="3"/>
      <c r="E1" s="3"/>
      <c r="F1" s="3"/>
      <c r="G1" s="3"/>
      <c r="H1" s="3"/>
      <c r="I1" s="3"/>
      <c r="J1" s="3"/>
      <c r="K1" s="3"/>
    </row>
    <row r="2" s="2" customFormat="1" ht="19.15" customHeight="1" spans="1:11">
      <c r="A2" s="4" t="s">
        <v>147</v>
      </c>
      <c r="B2" s="4" t="s">
        <v>272</v>
      </c>
      <c r="C2" s="4"/>
      <c r="D2" s="4"/>
      <c r="E2" s="4"/>
      <c r="F2" s="4"/>
      <c r="G2" s="4"/>
      <c r="H2" s="4"/>
      <c r="I2" s="4"/>
      <c r="J2" s="4"/>
      <c r="K2" s="4"/>
    </row>
    <row r="3" ht="21" customHeight="1" spans="1:11">
      <c r="A3" s="4" t="s">
        <v>148</v>
      </c>
      <c r="B3" s="4" t="s">
        <v>30</v>
      </c>
      <c r="C3" s="4"/>
      <c r="D3" s="4"/>
      <c r="E3" s="4" t="s">
        <v>149</v>
      </c>
      <c r="F3" s="4" t="s">
        <v>30</v>
      </c>
      <c r="G3" s="4"/>
      <c r="H3" s="4"/>
      <c r="I3" s="4"/>
      <c r="J3" s="4"/>
      <c r="K3" s="4"/>
    </row>
    <row r="4" ht="21" customHeight="1" spans="1:11">
      <c r="A4" s="4" t="s">
        <v>129</v>
      </c>
      <c r="B4" s="4"/>
      <c r="C4" s="4"/>
      <c r="D4" s="4"/>
      <c r="E4" s="4"/>
      <c r="F4" s="4"/>
      <c r="G4" s="4"/>
      <c r="H4" s="4"/>
      <c r="I4" s="4"/>
      <c r="J4" s="4"/>
      <c r="K4" s="4"/>
    </row>
    <row r="5" ht="24" customHeight="1" spans="1:11">
      <c r="A5" s="4"/>
      <c r="B5" s="4"/>
      <c r="C5" s="5" t="s">
        <v>150</v>
      </c>
      <c r="D5" s="4" t="s">
        <v>151</v>
      </c>
      <c r="E5" s="4"/>
      <c r="F5" s="4" t="s">
        <v>152</v>
      </c>
      <c r="G5" s="4"/>
      <c r="H5" s="4" t="s">
        <v>153</v>
      </c>
      <c r="I5" s="4" t="s">
        <v>36</v>
      </c>
      <c r="J5" s="4"/>
      <c r="K5" s="4" t="s">
        <v>37</v>
      </c>
    </row>
    <row r="6" ht="27" customHeight="1" spans="1:11">
      <c r="A6" s="4" t="s">
        <v>154</v>
      </c>
      <c r="B6" s="4"/>
      <c r="C6" s="4">
        <v>71</v>
      </c>
      <c r="D6" s="4">
        <v>71</v>
      </c>
      <c r="E6" s="4"/>
      <c r="F6" s="4">
        <v>71</v>
      </c>
      <c r="G6" s="4"/>
      <c r="H6" s="4" t="s">
        <v>155</v>
      </c>
      <c r="I6" s="4" t="s">
        <v>156</v>
      </c>
      <c r="J6" s="4"/>
      <c r="K6" s="4" t="s">
        <v>156</v>
      </c>
    </row>
    <row r="7" ht="27" customHeight="1" spans="1:11">
      <c r="A7" s="4" t="s">
        <v>157</v>
      </c>
      <c r="B7" s="4"/>
      <c r="C7" s="4">
        <v>71</v>
      </c>
      <c r="D7" s="4">
        <v>71</v>
      </c>
      <c r="E7" s="4"/>
      <c r="F7" s="4">
        <v>71</v>
      </c>
      <c r="G7" s="4"/>
      <c r="H7" s="4" t="s">
        <v>155</v>
      </c>
      <c r="I7" s="4" t="s">
        <v>158</v>
      </c>
      <c r="J7" s="4"/>
      <c r="K7" s="4" t="s">
        <v>159</v>
      </c>
    </row>
    <row r="8" ht="27" customHeight="1" spans="1:11">
      <c r="A8" s="4" t="s">
        <v>136</v>
      </c>
      <c r="B8" s="4"/>
      <c r="C8" s="4" t="s">
        <v>160</v>
      </c>
      <c r="D8" s="4" t="s">
        <v>160</v>
      </c>
      <c r="E8" s="4"/>
      <c r="F8" s="4" t="s">
        <v>160</v>
      </c>
      <c r="G8" s="4"/>
      <c r="H8" s="4" t="s">
        <v>161</v>
      </c>
      <c r="I8" s="4" t="s">
        <v>158</v>
      </c>
      <c r="J8" s="4"/>
      <c r="K8" s="4" t="s">
        <v>161</v>
      </c>
    </row>
    <row r="9" ht="1.9" hidden="1" customHeight="1" spans="1:12">
      <c r="A9" s="4"/>
      <c r="B9" s="4"/>
      <c r="C9" s="6"/>
      <c r="D9" s="6"/>
      <c r="E9" s="6"/>
      <c r="F9" s="6"/>
      <c r="G9" s="4"/>
      <c r="H9" s="4"/>
      <c r="I9" s="4"/>
      <c r="J9" s="4"/>
      <c r="K9" s="6"/>
      <c r="L9" s="19"/>
    </row>
    <row r="10" ht="24" customHeight="1" spans="1:11">
      <c r="A10" s="7" t="s">
        <v>162</v>
      </c>
      <c r="B10" s="7" t="s">
        <v>43</v>
      </c>
      <c r="C10" s="7"/>
      <c r="D10" s="7"/>
      <c r="E10" s="7"/>
      <c r="F10" s="7" t="s">
        <v>163</v>
      </c>
      <c r="G10" s="7"/>
      <c r="H10" s="7"/>
      <c r="I10" s="7"/>
      <c r="J10" s="7"/>
      <c r="K10" s="7"/>
    </row>
    <row r="11" ht="98.45" customHeight="1" spans="1:11">
      <c r="A11" s="7"/>
      <c r="B11" s="8" t="s">
        <v>273</v>
      </c>
      <c r="C11" s="8"/>
      <c r="D11" s="8"/>
      <c r="E11" s="8"/>
      <c r="F11" s="8" t="s">
        <v>274</v>
      </c>
      <c r="G11" s="8"/>
      <c r="H11" s="8"/>
      <c r="I11" s="8"/>
      <c r="J11" s="8"/>
      <c r="K11" s="8"/>
    </row>
    <row r="12" ht="24" customHeight="1" spans="1:11">
      <c r="A12" s="9" t="s">
        <v>52</v>
      </c>
      <c r="B12" s="9" t="s">
        <v>53</v>
      </c>
      <c r="C12" s="9"/>
      <c r="D12" s="9" t="s">
        <v>54</v>
      </c>
      <c r="E12" s="9"/>
      <c r="F12" s="9" t="s">
        <v>55</v>
      </c>
      <c r="G12" s="9" t="s">
        <v>56</v>
      </c>
      <c r="H12" s="9" t="s">
        <v>166</v>
      </c>
      <c r="I12" s="9" t="s">
        <v>167</v>
      </c>
      <c r="J12" s="9" t="s">
        <v>57</v>
      </c>
      <c r="K12" s="9"/>
    </row>
    <row r="13" ht="27" customHeight="1" spans="1:11">
      <c r="A13" s="10" t="s">
        <v>168</v>
      </c>
      <c r="B13" s="11" t="s">
        <v>169</v>
      </c>
      <c r="C13" s="11"/>
      <c r="D13" s="12" t="s">
        <v>170</v>
      </c>
      <c r="E13" s="12"/>
      <c r="F13" s="11" t="s">
        <v>101</v>
      </c>
      <c r="G13" s="11" t="s">
        <v>171</v>
      </c>
      <c r="H13" s="11" t="s">
        <v>172</v>
      </c>
      <c r="I13" s="11" t="s">
        <v>172</v>
      </c>
      <c r="J13" s="12" t="s">
        <v>160</v>
      </c>
      <c r="K13" s="12"/>
    </row>
    <row r="14" ht="27" customHeight="1" spans="1:11">
      <c r="A14" s="10"/>
      <c r="B14" s="11" t="s">
        <v>173</v>
      </c>
      <c r="C14" s="11"/>
      <c r="D14" s="12" t="s">
        <v>275</v>
      </c>
      <c r="E14" s="12"/>
      <c r="F14" s="11" t="s">
        <v>175</v>
      </c>
      <c r="G14" s="11" t="s">
        <v>171</v>
      </c>
      <c r="H14" s="11" t="s">
        <v>176</v>
      </c>
      <c r="I14" s="11" t="s">
        <v>176</v>
      </c>
      <c r="J14" s="12" t="s">
        <v>160</v>
      </c>
      <c r="K14" s="12"/>
    </row>
    <row r="15" ht="27" customHeight="1" spans="1:11">
      <c r="A15" s="10"/>
      <c r="B15" s="11" t="s">
        <v>177</v>
      </c>
      <c r="C15" s="11"/>
      <c r="D15" s="12" t="s">
        <v>178</v>
      </c>
      <c r="E15" s="12"/>
      <c r="F15" s="11" t="s">
        <v>179</v>
      </c>
      <c r="G15" s="11" t="s">
        <v>171</v>
      </c>
      <c r="H15" s="11" t="s">
        <v>176</v>
      </c>
      <c r="I15" s="11" t="s">
        <v>176</v>
      </c>
      <c r="J15" s="12" t="s">
        <v>160</v>
      </c>
      <c r="K15" s="12"/>
    </row>
    <row r="16" ht="27" customHeight="1" spans="1:11">
      <c r="A16" s="10" t="s">
        <v>180</v>
      </c>
      <c r="B16" s="11" t="s">
        <v>181</v>
      </c>
      <c r="C16" s="11"/>
      <c r="D16" s="12" t="s">
        <v>276</v>
      </c>
      <c r="E16" s="12"/>
      <c r="F16" s="11" t="s">
        <v>277</v>
      </c>
      <c r="G16" s="11" t="s">
        <v>277</v>
      </c>
      <c r="H16" s="11" t="s">
        <v>176</v>
      </c>
      <c r="I16" s="11" t="s">
        <v>176</v>
      </c>
      <c r="J16" s="12" t="s">
        <v>160</v>
      </c>
      <c r="K16" s="12"/>
    </row>
    <row r="17" ht="27" customHeight="1" spans="1:11">
      <c r="A17" s="10"/>
      <c r="B17" s="11"/>
      <c r="C17" s="11"/>
      <c r="D17" s="12" t="s">
        <v>278</v>
      </c>
      <c r="E17" s="12"/>
      <c r="F17" s="11" t="s">
        <v>279</v>
      </c>
      <c r="G17" s="11" t="s">
        <v>279</v>
      </c>
      <c r="H17" s="11" t="s">
        <v>280</v>
      </c>
      <c r="I17" s="11" t="s">
        <v>280</v>
      </c>
      <c r="J17" s="12" t="s">
        <v>160</v>
      </c>
      <c r="K17" s="12"/>
    </row>
    <row r="18" ht="27" customHeight="1" spans="1:11">
      <c r="A18" s="10"/>
      <c r="B18" s="11" t="s">
        <v>188</v>
      </c>
      <c r="C18" s="11"/>
      <c r="D18" s="12" t="s">
        <v>258</v>
      </c>
      <c r="E18" s="12"/>
      <c r="F18" s="11" t="s">
        <v>179</v>
      </c>
      <c r="G18" s="11" t="s">
        <v>171</v>
      </c>
      <c r="H18" s="11" t="s">
        <v>176</v>
      </c>
      <c r="I18" s="11" t="s">
        <v>176</v>
      </c>
      <c r="J18" s="12" t="s">
        <v>160</v>
      </c>
      <c r="K18" s="12"/>
    </row>
    <row r="19" ht="27" customHeight="1" spans="1:11">
      <c r="A19" s="10"/>
      <c r="B19" s="11"/>
      <c r="C19" s="11"/>
      <c r="D19" s="12" t="s">
        <v>191</v>
      </c>
      <c r="E19" s="12"/>
      <c r="F19" s="11" t="s">
        <v>78</v>
      </c>
      <c r="G19" s="11" t="s">
        <v>171</v>
      </c>
      <c r="H19" s="11" t="s">
        <v>176</v>
      </c>
      <c r="I19" s="11" t="s">
        <v>176</v>
      </c>
      <c r="J19" s="12" t="s">
        <v>160</v>
      </c>
      <c r="K19" s="12"/>
    </row>
    <row r="20" ht="27" customHeight="1" spans="1:11">
      <c r="A20" s="10"/>
      <c r="B20" s="11" t="s">
        <v>201</v>
      </c>
      <c r="C20" s="11"/>
      <c r="D20" s="12" t="s">
        <v>281</v>
      </c>
      <c r="E20" s="12"/>
      <c r="F20" s="11" t="s">
        <v>179</v>
      </c>
      <c r="G20" s="11" t="s">
        <v>171</v>
      </c>
      <c r="H20" s="11" t="s">
        <v>176</v>
      </c>
      <c r="I20" s="11" t="s">
        <v>176</v>
      </c>
      <c r="J20" s="12" t="s">
        <v>160</v>
      </c>
      <c r="K20" s="12"/>
    </row>
    <row r="21" ht="27" customHeight="1" spans="1:11">
      <c r="A21" s="10"/>
      <c r="B21" s="11"/>
      <c r="C21" s="11"/>
      <c r="D21" s="12" t="s">
        <v>203</v>
      </c>
      <c r="E21" s="12"/>
      <c r="F21" s="11" t="s">
        <v>88</v>
      </c>
      <c r="G21" s="11" t="s">
        <v>171</v>
      </c>
      <c r="H21" s="11" t="s">
        <v>176</v>
      </c>
      <c r="I21" s="11" t="s">
        <v>176</v>
      </c>
      <c r="J21" s="12" t="s">
        <v>160</v>
      </c>
      <c r="K21" s="12"/>
    </row>
    <row r="22" ht="27" customHeight="1" spans="1:11">
      <c r="A22" s="10" t="s">
        <v>204</v>
      </c>
      <c r="B22" s="11" t="s">
        <v>205</v>
      </c>
      <c r="C22" s="11"/>
      <c r="D22" s="12" t="s">
        <v>282</v>
      </c>
      <c r="E22" s="12"/>
      <c r="F22" s="11" t="s">
        <v>179</v>
      </c>
      <c r="G22" s="11" t="s">
        <v>171</v>
      </c>
      <c r="H22" s="11" t="s">
        <v>172</v>
      </c>
      <c r="I22" s="11" t="s">
        <v>172</v>
      </c>
      <c r="J22" s="12" t="s">
        <v>160</v>
      </c>
      <c r="K22" s="12"/>
    </row>
    <row r="23" ht="27" customHeight="1" spans="1:11">
      <c r="A23" s="10"/>
      <c r="B23" s="11" t="s">
        <v>208</v>
      </c>
      <c r="C23" s="11"/>
      <c r="D23" s="12" t="s">
        <v>283</v>
      </c>
      <c r="E23" s="12"/>
      <c r="F23" s="11" t="s">
        <v>101</v>
      </c>
      <c r="G23" s="11" t="s">
        <v>171</v>
      </c>
      <c r="H23" s="11" t="s">
        <v>176</v>
      </c>
      <c r="I23" s="11" t="s">
        <v>176</v>
      </c>
      <c r="J23" s="12" t="s">
        <v>160</v>
      </c>
      <c r="K23" s="12"/>
    </row>
    <row r="24" ht="27" customHeight="1" spans="1:11">
      <c r="A24" s="10"/>
      <c r="B24" s="11" t="s">
        <v>210</v>
      </c>
      <c r="C24" s="11"/>
      <c r="D24" s="12" t="s">
        <v>269</v>
      </c>
      <c r="E24" s="12"/>
      <c r="F24" s="11" t="s">
        <v>270</v>
      </c>
      <c r="G24" s="11" t="s">
        <v>171</v>
      </c>
      <c r="H24" s="11" t="s">
        <v>176</v>
      </c>
      <c r="I24" s="11" t="s">
        <v>176</v>
      </c>
      <c r="J24" s="12" t="s">
        <v>160</v>
      </c>
      <c r="K24" s="12"/>
    </row>
    <row r="25" ht="27" customHeight="1" spans="1:11">
      <c r="A25" s="10" t="s">
        <v>213</v>
      </c>
      <c r="B25" s="11" t="s">
        <v>214</v>
      </c>
      <c r="C25" s="11"/>
      <c r="D25" s="12" t="s">
        <v>215</v>
      </c>
      <c r="E25" s="12"/>
      <c r="F25" s="11" t="s">
        <v>118</v>
      </c>
      <c r="G25" s="11" t="s">
        <v>216</v>
      </c>
      <c r="H25" s="11" t="s">
        <v>156</v>
      </c>
      <c r="I25" s="11" t="s">
        <v>156</v>
      </c>
      <c r="J25" s="12" t="s">
        <v>160</v>
      </c>
      <c r="K25" s="12"/>
    </row>
    <row r="26" ht="12" hidden="1" customHeight="1" spans="1:11">
      <c r="A26" s="11"/>
      <c r="B26" s="11"/>
      <c r="C26" s="11"/>
      <c r="D26" s="12"/>
      <c r="E26" s="11"/>
      <c r="F26" s="11"/>
      <c r="G26" s="11"/>
      <c r="H26" s="11"/>
      <c r="I26" s="11"/>
      <c r="J26" s="11"/>
      <c r="K26" s="12"/>
    </row>
    <row r="27" ht="21" customHeight="1" spans="1:11">
      <c r="A27" s="13" t="s">
        <v>217</v>
      </c>
      <c r="B27" s="13"/>
      <c r="C27" s="13"/>
      <c r="D27" s="13"/>
      <c r="E27" s="13"/>
      <c r="F27" s="13"/>
      <c r="G27" s="13"/>
      <c r="H27" s="14" t="s">
        <v>218</v>
      </c>
      <c r="I27" s="10" t="s">
        <v>218</v>
      </c>
      <c r="J27" s="10" t="s">
        <v>219</v>
      </c>
      <c r="K27" s="10"/>
    </row>
    <row r="28" ht="17.45" hidden="1" customHeight="1" spans="1:11">
      <c r="A28" s="13"/>
      <c r="B28" s="13"/>
      <c r="C28" s="13"/>
      <c r="D28" s="13"/>
      <c r="E28" s="13"/>
      <c r="F28" s="13"/>
      <c r="G28" s="15"/>
      <c r="H28" s="15"/>
      <c r="I28" s="20"/>
      <c r="J28" s="20"/>
      <c r="K28" s="21"/>
    </row>
    <row r="29" spans="1:11">
      <c r="A29" s="16" t="s">
        <v>220</v>
      </c>
      <c r="B29" s="17" t="s">
        <v>221</v>
      </c>
      <c r="C29" s="17"/>
      <c r="D29" s="17"/>
      <c r="E29" s="17"/>
      <c r="F29" s="17"/>
      <c r="G29" s="17"/>
      <c r="H29" s="17"/>
      <c r="I29" s="17"/>
      <c r="J29" s="17"/>
      <c r="K29" s="17"/>
    </row>
    <row r="30" spans="1:11">
      <c r="A30" s="18" t="s">
        <v>222</v>
      </c>
      <c r="B30" s="18"/>
      <c r="C30" s="18"/>
      <c r="D30" s="18"/>
      <c r="E30" s="18"/>
      <c r="F30" s="18"/>
      <c r="G30" s="18"/>
      <c r="H30" s="18"/>
      <c r="I30" s="18"/>
      <c r="J30" s="18"/>
      <c r="K30" s="18"/>
    </row>
    <row r="31" ht="48.6" customHeight="1" spans="1:11">
      <c r="A31" s="18" t="s">
        <v>223</v>
      </c>
      <c r="B31" s="18"/>
      <c r="C31" s="18"/>
      <c r="D31" s="18"/>
      <c r="E31" s="18"/>
      <c r="F31" s="18"/>
      <c r="G31" s="18"/>
      <c r="H31" s="18"/>
      <c r="I31" s="18"/>
      <c r="J31" s="18"/>
      <c r="K31" s="18"/>
    </row>
    <row r="32" ht="42.6" customHeight="1" spans="1:11">
      <c r="A32" s="18" t="s">
        <v>224</v>
      </c>
      <c r="B32" s="18"/>
      <c r="C32" s="18"/>
      <c r="D32" s="18"/>
      <c r="E32" s="18"/>
      <c r="F32" s="18"/>
      <c r="G32" s="18"/>
      <c r="H32" s="18"/>
      <c r="I32" s="18"/>
      <c r="J32" s="18"/>
      <c r="K32" s="18"/>
    </row>
  </sheetData>
  <mergeCells count="75">
    <mergeCell ref="A1:K1"/>
    <mergeCell ref="B2:K2"/>
    <mergeCell ref="B3:D3"/>
    <mergeCell ref="F3:K3"/>
    <mergeCell ref="A4:K4"/>
    <mergeCell ref="A5:B5"/>
    <mergeCell ref="D5:E5"/>
    <mergeCell ref="F5:G5"/>
    <mergeCell ref="I5:J5"/>
    <mergeCell ref="A6:B6"/>
    <mergeCell ref="D6:E6"/>
    <mergeCell ref="F6:G6"/>
    <mergeCell ref="I6:J6"/>
    <mergeCell ref="A7:B7"/>
    <mergeCell ref="D7:E7"/>
    <mergeCell ref="F7:G7"/>
    <mergeCell ref="I7:J7"/>
    <mergeCell ref="A8:B8"/>
    <mergeCell ref="D8:E8"/>
    <mergeCell ref="F8:G8"/>
    <mergeCell ref="I8:J8"/>
    <mergeCell ref="A9:B9"/>
    <mergeCell ref="B10:E10"/>
    <mergeCell ref="F10:K10"/>
    <mergeCell ref="B11:E11"/>
    <mergeCell ref="F11:K11"/>
    <mergeCell ref="B12:C12"/>
    <mergeCell ref="D12:E12"/>
    <mergeCell ref="J12:K12"/>
    <mergeCell ref="B13:C13"/>
    <mergeCell ref="D13:E13"/>
    <mergeCell ref="J13:K13"/>
    <mergeCell ref="B14:C14"/>
    <mergeCell ref="D14:E14"/>
    <mergeCell ref="J14:K14"/>
    <mergeCell ref="B15:C15"/>
    <mergeCell ref="D15:E15"/>
    <mergeCell ref="J15:K15"/>
    <mergeCell ref="D16:E16"/>
    <mergeCell ref="J16:K16"/>
    <mergeCell ref="D17:E17"/>
    <mergeCell ref="J17:K17"/>
    <mergeCell ref="D18:E18"/>
    <mergeCell ref="J18:K18"/>
    <mergeCell ref="D19:E19"/>
    <mergeCell ref="J19:K19"/>
    <mergeCell ref="D20:E20"/>
    <mergeCell ref="J20:K20"/>
    <mergeCell ref="D21:E21"/>
    <mergeCell ref="J21:K21"/>
    <mergeCell ref="B22:C22"/>
    <mergeCell ref="D22:E22"/>
    <mergeCell ref="J22:K22"/>
    <mergeCell ref="B23:C23"/>
    <mergeCell ref="D23:E23"/>
    <mergeCell ref="J23:K23"/>
    <mergeCell ref="B24:C24"/>
    <mergeCell ref="D24:E24"/>
    <mergeCell ref="J24:K24"/>
    <mergeCell ref="B25:C25"/>
    <mergeCell ref="D25:E25"/>
    <mergeCell ref="J25:K25"/>
    <mergeCell ref="A27:G27"/>
    <mergeCell ref="J27:K27"/>
    <mergeCell ref="B29:K29"/>
    <mergeCell ref="A30:K30"/>
    <mergeCell ref="A31:K31"/>
    <mergeCell ref="A32:K32"/>
    <mergeCell ref="A10:A11"/>
    <mergeCell ref="A13:A15"/>
    <mergeCell ref="A16:A21"/>
    <mergeCell ref="A22:A24"/>
    <mergeCell ref="B16:C17"/>
    <mergeCell ref="B18:C19"/>
    <mergeCell ref="B20:C21"/>
  </mergeCells>
  <pageMargins left="0.708333333333333" right="0.708333333333333" top="0.747916666666667" bottom="0.747916666666667" header="0.314583333333333" footer="0.314583333333333"/>
  <pageSetup paperSize="9" scale="66"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封面</vt:lpstr>
      <vt:lpstr>目录</vt:lpstr>
      <vt:lpstr>整体支出绩效自评表</vt:lpstr>
      <vt:lpstr>自评结果汇总表</vt:lpstr>
      <vt:lpstr>1.成品油税费改革资金用于养护工程</vt:lpstr>
      <vt:lpstr>2.成品油税费改革资金用于养护维修项目(日常养护维修)</vt:lpstr>
      <vt:lpstr>3路产赔补费</vt:lpstr>
      <vt:lpstr>4.政府收费公路养护、修缮及其他支出经费</vt:lpstr>
      <vt:lpstr>5.中央车辆购置税收入补助地方资金用于重点公路建设资金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HP-USER</cp:lastModifiedBy>
  <dcterms:created xsi:type="dcterms:W3CDTF">2018-12-06T00:45:00Z</dcterms:created>
  <cp:lastPrinted>2023-02-14T07:28:00Z</cp:lastPrinted>
  <dcterms:modified xsi:type="dcterms:W3CDTF">2024-06-26T08:03:09Z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D6B620A841314948B7C8D5A566795570_13</vt:lpwstr>
  </property>
</Properties>
</file>